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0"/>
  </bookViews>
  <sheets>
    <sheet name="CS Program" sheetId="1" r:id="rId1"/>
    <sheet name="CS Type" sheetId="2" r:id="rId2"/>
    <sheet name="MUNIS GL Account Inquiry" sheetId="3" state="hidden" r:id="rId3"/>
    <sheet name="Sheet1" sheetId="4" state="hidden" r:id="rId4"/>
    <sheet name="Sheet2" sheetId="5" r:id="rId5"/>
  </sheets>
  <definedNames>
    <definedName name="_xlfn.SUMIFS" hidden="1">#NAME?</definedName>
    <definedName name="_xlnm.Print_Area" localSheetId="1">'CS Type'!$A$1:$G$43</definedName>
  </definedNames>
  <calcPr fullCalcOnLoad="1"/>
</workbook>
</file>

<file path=xl/sharedStrings.xml><?xml version="1.0" encoding="utf-8"?>
<sst xmlns="http://schemas.openxmlformats.org/spreadsheetml/2006/main" count="764" uniqueCount="106">
  <si>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</si>
  <si>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</si>
  <si>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</si>
  <si>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</si>
  <si>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</si>
  <si>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</si>
  <si>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</si>
  <si>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</si>
  <si>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</si>
  <si>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</si>
  <si>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</si>
  <si>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</si>
  <si>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</si>
  <si>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</si>
  <si>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</si>
  <si>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</si>
  <si>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</si>
  <si>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</si>
  <si>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</si>
  <si>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</si>
  <si>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</si>
  <si>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</si>
  <si>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</si>
  <si>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</si>
  <si>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</si>
  <si>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</si>
  <si>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</si>
  <si>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</si>
  <si>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</si>
  <si>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</si>
  <si>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</si>
  <si>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</si>
  <si>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</si>
  <si>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</si>
  <si>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</si>
  <si>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</si>
  <si>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</si>
  <si>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</si>
  <si>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</si>
  <si>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</si>
  <si>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</si>
  <si>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</si>
  <si>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</si>
  <si>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</si>
  <si>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</si>
  <si>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</si>
  <si>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</si>
  <si>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</si>
  <si>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</si>
  <si>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</si>
  <si>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</si>
  <si>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</si>
  <si>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</si>
  <si>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</si>
  <si>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</si>
  <si>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</si>
  <si>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</si>
  <si>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</si>
  <si>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</si>
  <si>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</si>
  <si>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</si>
  <si>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</si>
  <si>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</si>
  <si>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</si>
  <si>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Remaining</t>
  </si>
  <si>
    <t>% Expend</t>
  </si>
  <si>
    <t>Admin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</si>
  <si>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</si>
  <si>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</si>
  <si>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</si>
  <si>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</si>
  <si>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</si>
  <si>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</si>
  <si>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</si>
  <si>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</si>
  <si>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</si>
  <si>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</si>
  <si>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</si>
  <si>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</si>
  <si>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</si>
  <si>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</si>
  <si>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</si>
  <si>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</si>
  <si>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</si>
  <si>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</si>
  <si>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</si>
  <si>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</si>
  <si>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</si>
  <si>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</si>
  <si>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</si>
  <si>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</si>
  <si>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</si>
  <si>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</si>
  <si>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</si>
  <si>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</si>
  <si>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</si>
  <si>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</si>
  <si>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</si>
  <si>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</si>
  <si>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</si>
  <si>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IF LEAVE BUY OUT CHARGE</t>
  </si>
  <si>
    <t>591013</t>
  </si>
  <si>
    <t>IF LEASE</t>
  </si>
  <si>
    <t>595007</t>
  </si>
  <si>
    <t>YTD Civil Service Budget Report - May 2023 (By Type)</t>
  </si>
  <si>
    <t>YTD Civil Service Budget Report - May 2023 (By Program)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</si>
</sst>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0" fillId="0" borderId="0" xfId="44" applyNumberFormat="1" applyFont="1" applyAlignment="1">
      <alignment/>
    </xf>
    <xf numFmtId="0" fontId="45" fillId="0" borderId="10" xfId="44" applyNumberFormat="1" applyFont="1" applyBorder="1" applyAlignment="1">
      <alignment horizontal="center" wrapText="1"/>
    </xf>
    <xf numFmtId="0" fontId="0" fillId="0" borderId="10" xfId="44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 horizontal="right"/>
    </xf>
    <xf numFmtId="0" fontId="46" fillId="17" borderId="11" xfId="0" applyFont="1" applyFill="1" applyBorder="1" applyAlignment="1">
      <alignment/>
    </xf>
    <xf numFmtId="0" fontId="47" fillId="17" borderId="12" xfId="0" applyFont="1" applyFill="1" applyBorder="1" applyAlignment="1">
      <alignment/>
    </xf>
    <xf numFmtId="0" fontId="47" fillId="17" borderId="13" xfId="0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10" fontId="45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2" fillId="18" borderId="16" xfId="0" applyNumberFormat="1" applyFont="1" applyFill="1" applyBorder="1" applyAlignment="1" applyProtection="1">
      <alignment/>
      <protection/>
    </xf>
    <xf numFmtId="0" fontId="45" fillId="18" borderId="16" xfId="0" applyFont="1" applyFill="1" applyBorder="1" applyAlignment="1">
      <alignment/>
    </xf>
    <xf numFmtId="10" fontId="45" fillId="18" borderId="1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wrapText="1"/>
    </xf>
    <xf numFmtId="10" fontId="45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5" fillId="16" borderId="16" xfId="0" applyFont="1" applyFill="1" applyBorder="1" applyAlignment="1">
      <alignment/>
    </xf>
    <xf numFmtId="10" fontId="45" fillId="16" borderId="17" xfId="0" applyNumberFormat="1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10" xfId="0" applyFont="1" applyFill="1" applyBorder="1" applyAlignment="1">
      <alignment horizontal="center"/>
    </xf>
    <xf numFmtId="10" fontId="0" fillId="15" borderId="10" xfId="0" applyNumberFormat="1" applyFont="1" applyFill="1" applyBorder="1" applyAlignment="1">
      <alignment/>
    </xf>
    <xf numFmtId="0" fontId="0" fillId="15" borderId="14" xfId="0" applyFont="1" applyFill="1" applyBorder="1" applyAlignment="1">
      <alignment/>
    </xf>
    <xf numFmtId="10" fontId="0" fillId="15" borderId="14" xfId="0" applyNumberFormat="1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16" xfId="0" applyFont="1" applyFill="1" applyBorder="1" applyAlignment="1">
      <alignment horizontal="center"/>
    </xf>
    <xf numFmtId="49" fontId="22" fillId="15" borderId="16" xfId="0" applyNumberFormat="1" applyFont="1" applyFill="1" applyBorder="1" applyAlignment="1" applyProtection="1">
      <alignment wrapText="1"/>
      <protection/>
    </xf>
    <xf numFmtId="0" fontId="45" fillId="15" borderId="16" xfId="0" applyFont="1" applyFill="1" applyBorder="1" applyAlignment="1">
      <alignment/>
    </xf>
    <xf numFmtId="10" fontId="45" fillId="15" borderId="17" xfId="0" applyNumberFormat="1" applyFont="1" applyFill="1" applyBorder="1" applyAlignment="1">
      <alignment/>
    </xf>
    <xf numFmtId="0" fontId="45" fillId="19" borderId="10" xfId="0" applyFont="1" applyFill="1" applyBorder="1" applyAlignment="1">
      <alignment horizontal="left"/>
    </xf>
    <xf numFmtId="0" fontId="45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left" wrapText="1"/>
    </xf>
    <xf numFmtId="10" fontId="45" fillId="19" borderId="10" xfId="0" applyNumberFormat="1" applyFont="1" applyFill="1" applyBorder="1" applyAlignment="1">
      <alignment horizontal="left" wrapText="1"/>
    </xf>
    <xf numFmtId="0" fontId="45" fillId="33" borderId="18" xfId="0" applyFont="1" applyFill="1" applyBorder="1" applyAlignment="1">
      <alignment/>
    </xf>
    <xf numFmtId="197" fontId="45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9" fontId="45" fillId="33" borderId="10" xfId="59" applyFont="1" applyFill="1" applyBorder="1" applyAlignment="1">
      <alignment/>
    </xf>
    <xf numFmtId="0" fontId="45" fillId="34" borderId="18" xfId="0" applyFont="1" applyFill="1" applyBorder="1" applyAlignment="1">
      <alignment/>
    </xf>
    <xf numFmtId="197" fontId="45" fillId="34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9" fontId="45" fillId="34" borderId="10" xfId="59" applyFont="1" applyFill="1" applyBorder="1" applyAlignment="1">
      <alignment/>
    </xf>
    <xf numFmtId="0" fontId="45" fillId="17" borderId="10" xfId="0" applyFont="1" applyFill="1" applyBorder="1" applyAlignment="1">
      <alignment/>
    </xf>
    <xf numFmtId="0" fontId="45" fillId="19" borderId="18" xfId="0" applyFont="1" applyFill="1" applyBorder="1" applyAlignment="1">
      <alignment/>
    </xf>
    <xf numFmtId="197" fontId="45" fillId="19" borderId="10" xfId="0" applyNumberFormat="1" applyFont="1" applyFill="1" applyBorder="1" applyAlignment="1">
      <alignment horizontal="right"/>
    </xf>
    <xf numFmtId="0" fontId="45" fillId="19" borderId="10" xfId="0" applyFont="1" applyFill="1" applyBorder="1" applyAlignment="1">
      <alignment/>
    </xf>
    <xf numFmtId="9" fontId="45" fillId="19" borderId="10" xfId="59" applyFont="1" applyFill="1" applyBorder="1" applyAlignment="1">
      <alignment/>
    </xf>
    <xf numFmtId="197" fontId="45" fillId="17" borderId="10" xfId="0" applyNumberFormat="1" applyFont="1" applyFill="1" applyBorder="1" applyAlignment="1">
      <alignment/>
    </xf>
    <xf numFmtId="10" fontId="45" fillId="17" borderId="10" xfId="0" applyNumberFormat="1" applyFont="1" applyFill="1" applyBorder="1" applyAlignment="1">
      <alignment/>
    </xf>
    <xf numFmtId="0" fontId="48" fillId="17" borderId="11" xfId="0" applyFont="1" applyFill="1" applyBorder="1" applyAlignment="1">
      <alignment/>
    </xf>
    <xf numFmtId="0" fontId="45" fillId="17" borderId="12" xfId="0" applyFont="1" applyFill="1" applyBorder="1" applyAlignment="1">
      <alignment/>
    </xf>
    <xf numFmtId="0" fontId="45" fillId="17" borderId="13" xfId="44" applyNumberFormat="1" applyFont="1" applyFill="1" applyBorder="1" applyAlignment="1">
      <alignment/>
    </xf>
    <xf numFmtId="0" fontId="0" fillId="18" borderId="10" xfId="44" applyNumberFormat="1" applyFont="1" applyFill="1" applyBorder="1" applyAlignment="1">
      <alignment/>
    </xf>
    <xf numFmtId="0" fontId="0" fillId="15" borderId="10" xfId="44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0" fontId="0" fillId="15" borderId="10" xfId="0" applyFill="1" applyBorder="1" applyAlignment="1">
      <alignment/>
    </xf>
    <xf numFmtId="0" fontId="0" fillId="16" borderId="10" xfId="44" applyNumberFormat="1" applyFont="1" applyFill="1" applyBorder="1" applyAlignment="1">
      <alignment/>
    </xf>
    <xf numFmtId="17" fontId="47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2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2" width="25.00390625" style="0" customWidth="1"/>
    <col min="3" max="3" width="18.140625" style="0" customWidth="1"/>
    <col min="4" max="4" width="14.28125" style="9" customWidth="1"/>
    <col min="5" max="5" width="13.7109375" style="9" customWidth="1"/>
    <col min="6" max="6" width="11.8515625" style="9" customWidth="1"/>
    <col min="7" max="7" width="11.57421875" style="5" customWidth="1"/>
  </cols>
  <sheetData>
    <row r="1" spans="1:4" ht="21.75" thickBot="1">
      <c r="A1" s="80" t="s">
        <v>105</v>
      </c>
      <c r="B1" s="90"/>
      <c r="C1" s="81"/>
      <c r="D1" s="82"/>
    </row>
    <row r="2" spans="1:3" ht="17.25">
      <c r="A2" s="1"/>
      <c r="B2" s="2"/>
      <c r="C2" s="2"/>
    </row>
    <row r="3" spans="1:7" s="14" customFormat="1" ht="30">
      <c r="A3" s="7" t="s">
        <v>0</v>
      </c>
      <c r="B3" s="7" t="s">
        <v>1</v>
      </c>
      <c r="C3" s="7" t="s">
        <v>2</v>
      </c>
      <c r="D3" s="10" t="s">
        <v>62</v>
      </c>
      <c r="E3" s="10" t="s">
        <v>63</v>
      </c>
      <c r="F3" s="10" t="s">
        <v>64</v>
      </c>
      <c r="G3" s="7" t="s">
        <v>65</v>
      </c>
    </row>
    <row r="4" spans="1:7" s="13" customFormat="1" ht="15">
      <c r="A4" s="23" t="s">
        <v>7</v>
      </c>
      <c r="B4" s="24" t="s">
        <v>66</v>
      </c>
      <c r="C4" s="20"/>
      <c r="D4" s="21"/>
      <c r="E4" s="21"/>
      <c r="F4" s="11"/>
      <c r="G4" s="22"/>
    </row>
    <row r="5" spans="1:7" s="13" customFormat="1" ht="15">
      <c r="A5" s="97" t="s">
        <v>11</v>
      </c>
      <c r="B5" s="98" t="s">
        <v>12</v>
      </c>
      <c r="C5" s="98" t="s">
        <v>10</v>
      </c>
      <c r="D5" s="83">
        <f>_xlfn.SUMIFS(Sheet2!$D:$D,Sheet2!$B:$B,$B5,Sheet2!$C:$C,$C5)</f>
        <v>98287</v>
      </c>
      <c r="E5" s="83">
        <f>_xlfn.SUMIFS(Sheet2!$E:$E,Sheet2!$B:$B,$B5,Sheet2!$C:$C,$C5)</f>
        <v>25967.04</v>
      </c>
      <c r="F5" s="83">
        <f aca="true" t="shared" si="0" ref="F5:F30">D5-E5</f>
        <v>72319.95999999999</v>
      </c>
      <c r="G5" s="34">
        <f aca="true" t="shared" si="1" ref="G5:G30">IF(D5=0,0,(E5/D5))</f>
        <v>0.26419607883036417</v>
      </c>
    </row>
    <row r="6" spans="1:7" s="13" customFormat="1" ht="15">
      <c r="A6" s="97" t="s">
        <v>13</v>
      </c>
      <c r="B6" s="98" t="s">
        <v>14</v>
      </c>
      <c r="C6" s="98" t="s">
        <v>10</v>
      </c>
      <c r="D6" s="83">
        <f>_xlfn.SUMIFS(Sheet2!$D:$D,Sheet2!$B:$B,$B6,Sheet2!$C:$C,$C6)</f>
        <v>7516</v>
      </c>
      <c r="E6" s="83">
        <f>_xlfn.SUMIFS(Sheet2!$E:$E,Sheet2!$B:$B,$B6,Sheet2!$C:$C,$C6)</f>
        <v>1982.51</v>
      </c>
      <c r="F6" s="83">
        <f t="shared" si="0"/>
        <v>5533.49</v>
      </c>
      <c r="G6" s="34">
        <f t="shared" si="1"/>
        <v>0.263771953166578</v>
      </c>
    </row>
    <row r="7" spans="1:7" s="13" customFormat="1" ht="15">
      <c r="A7" s="97" t="s">
        <v>15</v>
      </c>
      <c r="B7" s="98" t="s">
        <v>16</v>
      </c>
      <c r="C7" s="98" t="s">
        <v>10</v>
      </c>
      <c r="D7" s="83">
        <f>_xlfn.SUMIFS(Sheet2!$D:$D,Sheet2!$B:$B,$B7,Sheet2!$C:$C,$C7)</f>
        <v>10213</v>
      </c>
      <c r="E7" s="83">
        <f>_xlfn.SUMIFS(Sheet2!$E:$E,Sheet2!$B:$B,$B7,Sheet2!$C:$C,$C7)</f>
        <v>2697.97</v>
      </c>
      <c r="F7" s="83">
        <f t="shared" si="0"/>
        <v>7515.030000000001</v>
      </c>
      <c r="G7" s="34">
        <f t="shared" si="1"/>
        <v>0.2641701752668168</v>
      </c>
    </row>
    <row r="8" spans="1:7" s="13" customFormat="1" ht="15">
      <c r="A8" s="97" t="s">
        <v>17</v>
      </c>
      <c r="B8" s="98" t="s">
        <v>18</v>
      </c>
      <c r="C8" s="98" t="s">
        <v>10</v>
      </c>
      <c r="D8" s="83">
        <f>_xlfn.SUMIFS(Sheet2!$D:$D,Sheet2!$B:$B,$B8,Sheet2!$C:$C,$C8)</f>
        <v>5934</v>
      </c>
      <c r="E8" s="83">
        <f>_xlfn.SUMIFS(Sheet2!$E:$E,Sheet2!$B:$B,$B8,Sheet2!$C:$C,$C8)</f>
        <v>1142.88</v>
      </c>
      <c r="F8" s="83">
        <f t="shared" si="0"/>
        <v>4791.12</v>
      </c>
      <c r="G8" s="34">
        <f t="shared" si="1"/>
        <v>0.19259858442871589</v>
      </c>
    </row>
    <row r="9" spans="1:7" s="13" customFormat="1" ht="15">
      <c r="A9" s="97" t="s">
        <v>19</v>
      </c>
      <c r="B9" s="98" t="s">
        <v>20</v>
      </c>
      <c r="C9" s="98" t="s">
        <v>10</v>
      </c>
      <c r="D9" s="83">
        <f>_xlfn.SUMIFS(Sheet2!$D:$D,Sheet2!$B:$B,$B9,Sheet2!$C:$C,$C9)</f>
        <v>336</v>
      </c>
      <c r="E9" s="83">
        <f>_xlfn.SUMIFS(Sheet2!$E:$E,Sheet2!$B:$B,$B9,Sheet2!$C:$C,$C9)</f>
        <v>89.12</v>
      </c>
      <c r="F9" s="83">
        <f t="shared" si="0"/>
        <v>246.88</v>
      </c>
      <c r="G9" s="34">
        <f t="shared" si="1"/>
        <v>0.2652380952380953</v>
      </c>
    </row>
    <row r="10" spans="1:7" s="13" customFormat="1" ht="15">
      <c r="A10" s="97" t="s">
        <v>21</v>
      </c>
      <c r="B10" s="98" t="s">
        <v>22</v>
      </c>
      <c r="C10" s="98" t="s">
        <v>10</v>
      </c>
      <c r="D10" s="83">
        <f>_xlfn.SUMIFS(Sheet2!$D:$D,Sheet2!$B:$B,$B10,Sheet2!$C:$C,$C10)</f>
        <v>297</v>
      </c>
      <c r="E10" s="83">
        <f>_xlfn.SUMIFS(Sheet2!$E:$E,Sheet2!$B:$B,$B10,Sheet2!$C:$C,$C10)</f>
        <v>77.91</v>
      </c>
      <c r="F10" s="83">
        <f t="shared" si="0"/>
        <v>219.09</v>
      </c>
      <c r="G10" s="34">
        <f t="shared" si="1"/>
        <v>0.2623232323232323</v>
      </c>
    </row>
    <row r="11" spans="1:7" s="13" customFormat="1" ht="15">
      <c r="A11" s="97" t="s">
        <v>96</v>
      </c>
      <c r="B11" s="98" t="s">
        <v>97</v>
      </c>
      <c r="C11" s="98" t="s">
        <v>10</v>
      </c>
      <c r="D11" s="83">
        <f>_xlfn.SUMIFS(Sheet2!$D:$D,Sheet2!$B:$B,$B11,Sheet2!$C:$C,$C11)</f>
        <v>142</v>
      </c>
      <c r="E11" s="83">
        <f>_xlfn.SUMIFS(Sheet2!$E:$E,Sheet2!$B:$B,$B11,Sheet2!$C:$C,$C11)</f>
        <v>56.6</v>
      </c>
      <c r="F11" s="83">
        <f t="shared" si="0"/>
        <v>85.4</v>
      </c>
      <c r="G11" s="34">
        <f t="shared" si="1"/>
        <v>0.39859154929577467</v>
      </c>
    </row>
    <row r="12" spans="1:7" s="13" customFormat="1" ht="15">
      <c r="A12" s="97" t="s">
        <v>23</v>
      </c>
      <c r="B12" s="98" t="s">
        <v>24</v>
      </c>
      <c r="C12" s="98" t="s">
        <v>10</v>
      </c>
      <c r="D12" s="83">
        <f>_xlfn.SUMIFS(Sheet2!$D:$D,Sheet2!$B:$B,$B12,Sheet2!$C:$C,$C12)</f>
        <v>556</v>
      </c>
      <c r="E12" s="83">
        <f>_xlfn.SUMIFS(Sheet2!$E:$E,Sheet2!$B:$B,$B12,Sheet2!$C:$C,$C12)</f>
        <v>147.99</v>
      </c>
      <c r="F12" s="83">
        <f t="shared" si="0"/>
        <v>408.01</v>
      </c>
      <c r="G12" s="34">
        <f t="shared" si="1"/>
        <v>0.26616906474820146</v>
      </c>
    </row>
    <row r="13" spans="1:7" s="13" customFormat="1" ht="15">
      <c r="A13" s="97" t="s">
        <v>54</v>
      </c>
      <c r="B13" s="98" t="s">
        <v>55</v>
      </c>
      <c r="C13" s="98" t="s">
        <v>56</v>
      </c>
      <c r="D13" s="83">
        <f>_xlfn.SUMIFS(Sheet2!$D:$D,Sheet2!$B:$B,$B13,Sheet2!$C:$C,$C13)</f>
        <v>900</v>
      </c>
      <c r="E13" s="83">
        <f>_xlfn.SUMIFS(Sheet2!$E:$E,Sheet2!$B:$B,$B13,Sheet2!$C:$C,$C13)</f>
        <v>0</v>
      </c>
      <c r="F13" s="83">
        <f t="shared" si="0"/>
        <v>900</v>
      </c>
      <c r="G13" s="34">
        <f t="shared" si="1"/>
        <v>0</v>
      </c>
    </row>
    <row r="14" spans="1:7" s="13" customFormat="1" ht="15">
      <c r="A14" s="88" t="s">
        <v>35</v>
      </c>
      <c r="B14" s="99" t="s">
        <v>36</v>
      </c>
      <c r="C14" s="99" t="s">
        <v>10</v>
      </c>
      <c r="D14" s="84">
        <f>_xlfn.SUMIFS(Sheet2!$D:$D,Sheet2!$B:$B,$B14,Sheet2!$C:$C,$C14)</f>
        <v>462</v>
      </c>
      <c r="E14" s="84">
        <f>_xlfn.SUMIFS(Sheet2!$E:$E,Sheet2!$B:$B,$B14,Sheet2!$C:$C,$C14)</f>
        <v>192.5</v>
      </c>
      <c r="F14" s="84">
        <f t="shared" si="0"/>
        <v>269.5</v>
      </c>
      <c r="G14" s="53">
        <f t="shared" si="1"/>
        <v>0.4166666666666667</v>
      </c>
    </row>
    <row r="15" spans="1:9" s="13" customFormat="1" ht="15">
      <c r="A15" s="88" t="s">
        <v>37</v>
      </c>
      <c r="B15" s="99" t="s">
        <v>38</v>
      </c>
      <c r="C15" s="99" t="s">
        <v>10</v>
      </c>
      <c r="D15" s="84">
        <f>_xlfn.SUMIFS(Sheet2!$D:$D,Sheet2!$B:$B,$B15,Sheet2!$C:$C,$C15)</f>
        <v>2585</v>
      </c>
      <c r="E15" s="84">
        <f>_xlfn.SUMIFS(Sheet2!$E:$E,Sheet2!$B:$B,$B15,Sheet2!$C:$C,$C15)</f>
        <v>1077.1</v>
      </c>
      <c r="F15" s="84">
        <f t="shared" si="0"/>
        <v>1507.9</v>
      </c>
      <c r="G15" s="53">
        <f t="shared" si="1"/>
        <v>0.4166731141199226</v>
      </c>
      <c r="H15" s="15"/>
      <c r="I15" s="15"/>
    </row>
    <row r="16" spans="1:9" s="13" customFormat="1" ht="15">
      <c r="A16" s="88" t="s">
        <v>39</v>
      </c>
      <c r="B16" s="99" t="s">
        <v>40</v>
      </c>
      <c r="C16" s="99" t="s">
        <v>10</v>
      </c>
      <c r="D16" s="84">
        <f>_xlfn.SUMIFS(Sheet2!$D:$D,Sheet2!$B:$B,$B16,Sheet2!$C:$C,$C16)</f>
        <v>590</v>
      </c>
      <c r="E16" s="84">
        <f>_xlfn.SUMIFS(Sheet2!$E:$E,Sheet2!$B:$B,$B16,Sheet2!$C:$C,$C16)</f>
        <v>245.85</v>
      </c>
      <c r="F16" s="84">
        <f t="shared" si="0"/>
        <v>344.15</v>
      </c>
      <c r="G16" s="53">
        <f t="shared" si="1"/>
        <v>0.4166949152542373</v>
      </c>
      <c r="H16" s="15"/>
      <c r="I16" s="15"/>
    </row>
    <row r="17" spans="1:9" s="13" customFormat="1" ht="15">
      <c r="A17" s="88" t="s">
        <v>89</v>
      </c>
      <c r="B17" s="99" t="s">
        <v>90</v>
      </c>
      <c r="C17" s="99" t="s">
        <v>10</v>
      </c>
      <c r="D17" s="84">
        <f>_xlfn.SUMIFS(Sheet2!$D:$D,Sheet2!$B:$B,$B17,Sheet2!$C:$C,$C17)</f>
        <v>667</v>
      </c>
      <c r="E17" s="84">
        <f>_xlfn.SUMIFS(Sheet2!$E:$E,Sheet2!$B:$B,$B17,Sheet2!$C:$C,$C17)</f>
        <v>277.9</v>
      </c>
      <c r="F17" s="84">
        <f t="shared" si="0"/>
        <v>389.1</v>
      </c>
      <c r="G17" s="53">
        <f t="shared" si="1"/>
        <v>0.4166416791604198</v>
      </c>
      <c r="H17" s="15"/>
      <c r="I17" s="15"/>
    </row>
    <row r="18" spans="1:9" s="13" customFormat="1" ht="15">
      <c r="A18" s="88" t="s">
        <v>98</v>
      </c>
      <c r="B18" s="99" t="s">
        <v>99</v>
      </c>
      <c r="C18" s="99" t="s">
        <v>10</v>
      </c>
      <c r="D18" s="84">
        <f>_xlfn.SUMIFS(Sheet2!$D:$D,Sheet2!$B:$B,$B18,Sheet2!$C:$C,$C18)</f>
        <v>299</v>
      </c>
      <c r="E18" s="84">
        <f>_xlfn.SUMIFS(Sheet2!$E:$E,Sheet2!$B:$B,$B18,Sheet2!$C:$C,$C18)</f>
        <v>124.6</v>
      </c>
      <c r="F18" s="84">
        <f t="shared" si="0"/>
        <v>174.4</v>
      </c>
      <c r="G18" s="53">
        <f t="shared" si="1"/>
        <v>0.4167224080267558</v>
      </c>
      <c r="H18" s="15"/>
      <c r="I18" s="15"/>
    </row>
    <row r="19" spans="1:9" s="13" customFormat="1" ht="15">
      <c r="A19" s="88" t="s">
        <v>100</v>
      </c>
      <c r="B19" s="99" t="s">
        <v>101</v>
      </c>
      <c r="C19" s="99" t="s">
        <v>10</v>
      </c>
      <c r="D19" s="84">
        <f>_xlfn.SUMIFS(Sheet2!$D:$D,Sheet2!$B:$B,$B19,Sheet2!$C:$C,$C19)</f>
        <v>327</v>
      </c>
      <c r="E19" s="84">
        <f>_xlfn.SUMIFS(Sheet2!$E:$E,Sheet2!$B:$B,$B19,Sheet2!$C:$C,$C19)</f>
        <v>136.25</v>
      </c>
      <c r="F19" s="84">
        <f t="shared" si="0"/>
        <v>190.75</v>
      </c>
      <c r="G19" s="53">
        <f t="shared" si="1"/>
        <v>0.4166666666666667</v>
      </c>
      <c r="H19" s="15"/>
      <c r="I19" s="15"/>
    </row>
    <row r="20" spans="1:9" s="13" customFormat="1" ht="15">
      <c r="A20" s="88" t="s">
        <v>41</v>
      </c>
      <c r="B20" s="99" t="s">
        <v>42</v>
      </c>
      <c r="C20" s="99" t="s">
        <v>10</v>
      </c>
      <c r="D20" s="84">
        <f>_xlfn.SUMIFS(Sheet2!$D:$D,Sheet2!$B:$B,$B20,Sheet2!$C:$C,$C20)</f>
        <v>1250</v>
      </c>
      <c r="E20" s="84">
        <f>_xlfn.SUMIFS(Sheet2!$E:$E,Sheet2!$B:$B,$B20,Sheet2!$C:$C,$C20)</f>
        <v>520.85</v>
      </c>
      <c r="F20" s="84">
        <f t="shared" si="0"/>
        <v>729.15</v>
      </c>
      <c r="G20" s="53">
        <f t="shared" si="1"/>
        <v>0.41668</v>
      </c>
      <c r="H20" s="15"/>
      <c r="I20" s="15"/>
    </row>
    <row r="21" spans="1:9" s="13" customFormat="1" ht="15">
      <c r="A21" s="88" t="s">
        <v>43</v>
      </c>
      <c r="B21" s="99" t="s">
        <v>44</v>
      </c>
      <c r="C21" s="99" t="s">
        <v>10</v>
      </c>
      <c r="D21" s="84">
        <f>_xlfn.SUMIFS(Sheet2!$D:$D,Sheet2!$B:$B,$B21,Sheet2!$C:$C,$C21)</f>
        <v>369</v>
      </c>
      <c r="E21" s="84">
        <f>_xlfn.SUMIFS(Sheet2!$E:$E,Sheet2!$B:$B,$B21,Sheet2!$C:$C,$C21)</f>
        <v>153.75</v>
      </c>
      <c r="F21" s="84">
        <f t="shared" si="0"/>
        <v>215.25</v>
      </c>
      <c r="G21" s="53">
        <f t="shared" si="1"/>
        <v>0.4166666666666667</v>
      </c>
      <c r="H21" s="15"/>
      <c r="I21" s="15"/>
    </row>
    <row r="22" spans="1:9" s="13" customFormat="1" ht="15">
      <c r="A22" s="88" t="s">
        <v>102</v>
      </c>
      <c r="B22" s="99" t="s">
        <v>103</v>
      </c>
      <c r="C22" s="99" t="s">
        <v>10</v>
      </c>
      <c r="D22" s="84">
        <f>_xlfn.SUMIFS(Sheet2!$D:$D,Sheet2!$B:$B,$B22,Sheet2!$C:$C,$C22)</f>
        <v>4254</v>
      </c>
      <c r="E22" s="84">
        <f>_xlfn.SUMIFS(Sheet2!$E:$E,Sheet2!$B:$B,$B22,Sheet2!$C:$C,$C22)</f>
        <v>1772.5</v>
      </c>
      <c r="F22" s="84">
        <f t="shared" si="0"/>
        <v>2481.5</v>
      </c>
      <c r="G22" s="53">
        <f t="shared" si="1"/>
        <v>0.4166666666666667</v>
      </c>
      <c r="H22" s="15"/>
      <c r="I22" s="15"/>
    </row>
    <row r="23" spans="1:9" s="13" customFormat="1" ht="15">
      <c r="A23" s="88" t="s">
        <v>51</v>
      </c>
      <c r="B23" s="99" t="s">
        <v>52</v>
      </c>
      <c r="C23" s="99" t="s">
        <v>10</v>
      </c>
      <c r="D23" s="84">
        <f>_xlfn.SUMIFS(Sheet2!$D:$D,Sheet2!$B:$B,$B23,Sheet2!$C:$C,$C23)</f>
        <v>4321</v>
      </c>
      <c r="E23" s="84">
        <f>_xlfn.SUMIFS(Sheet2!$E:$E,Sheet2!$B:$B,$B23,Sheet2!$C:$C,$C23)</f>
        <v>1800.4</v>
      </c>
      <c r="F23" s="84">
        <f t="shared" si="0"/>
        <v>2520.6</v>
      </c>
      <c r="G23" s="53">
        <f t="shared" si="1"/>
        <v>0.4166628095348299</v>
      </c>
      <c r="H23" s="15"/>
      <c r="I23" s="15"/>
    </row>
    <row r="24" spans="1:9" s="13" customFormat="1" ht="15">
      <c r="A24" s="88" t="s">
        <v>47</v>
      </c>
      <c r="B24" s="99" t="s">
        <v>48</v>
      </c>
      <c r="C24" s="99" t="s">
        <v>10</v>
      </c>
      <c r="D24" s="84">
        <f>_xlfn.SUMIFS(Sheet2!$D:$D,Sheet2!$B:$B,$B24,Sheet2!$C:$C,$C24)</f>
        <v>573</v>
      </c>
      <c r="E24" s="84">
        <f>_xlfn.SUMIFS(Sheet2!$E:$E,Sheet2!$B:$B,$B24,Sheet2!$C:$C,$C24)</f>
        <v>0</v>
      </c>
      <c r="F24" s="84">
        <f t="shared" si="0"/>
        <v>573</v>
      </c>
      <c r="G24" s="53">
        <f t="shared" si="1"/>
        <v>0</v>
      </c>
      <c r="H24" s="15"/>
      <c r="I24" s="15"/>
    </row>
    <row r="25" spans="1:7" s="13" customFormat="1" ht="15">
      <c r="A25" s="86" t="s">
        <v>25</v>
      </c>
      <c r="B25" s="94" t="s">
        <v>26</v>
      </c>
      <c r="C25" s="94" t="s">
        <v>10</v>
      </c>
      <c r="D25" s="89">
        <f>_xlfn.SUMIFS(Sheet2!$D:$D,Sheet2!$B:$B,$B25,Sheet2!$C:$C,$C25)</f>
        <v>800</v>
      </c>
      <c r="E25" s="89">
        <f>_xlfn.SUMIFS(Sheet2!$E:$E,Sheet2!$B:$B,$B25,Sheet2!$C:$C,$C25)</f>
        <v>76.6</v>
      </c>
      <c r="F25" s="89">
        <f t="shared" si="0"/>
        <v>723.4</v>
      </c>
      <c r="G25" s="48">
        <f t="shared" si="1"/>
        <v>0.09574999999999999</v>
      </c>
    </row>
    <row r="26" spans="1:9" s="13" customFormat="1" ht="15">
      <c r="A26" s="86" t="s">
        <v>84</v>
      </c>
      <c r="B26" s="94" t="s">
        <v>86</v>
      </c>
      <c r="C26" s="94" t="s">
        <v>10</v>
      </c>
      <c r="D26" s="89">
        <f>_xlfn.SUMIFS(Sheet2!$D:$D,Sheet2!$B:$B,$B26,Sheet2!$C:$C,$C26)</f>
        <v>27650</v>
      </c>
      <c r="E26" s="89">
        <f>_xlfn.SUMIFS(Sheet2!$E:$E,Sheet2!$B:$B,$B26,Sheet2!$C:$C,$C26)</f>
        <v>2603.5</v>
      </c>
      <c r="F26" s="89">
        <f t="shared" si="0"/>
        <v>25046.5</v>
      </c>
      <c r="G26" s="48">
        <f t="shared" si="1"/>
        <v>0.09415913200723328</v>
      </c>
      <c r="H26" s="15"/>
      <c r="I26" s="15"/>
    </row>
    <row r="27" spans="1:7" s="13" customFormat="1" ht="15">
      <c r="A27" s="86" t="s">
        <v>29</v>
      </c>
      <c r="B27" s="94" t="s">
        <v>30</v>
      </c>
      <c r="C27" s="94" t="s">
        <v>10</v>
      </c>
      <c r="D27" s="89">
        <f>_xlfn.SUMIFS(Sheet2!$D:$D,Sheet2!$B:$B,$B27,Sheet2!$C:$C,$C27)</f>
        <v>800</v>
      </c>
      <c r="E27" s="89">
        <f>_xlfn.SUMIFS(Sheet2!$E:$E,Sheet2!$B:$B,$B27,Sheet2!$C:$C,$C27)</f>
        <v>0</v>
      </c>
      <c r="F27" s="89">
        <f t="shared" si="0"/>
        <v>800</v>
      </c>
      <c r="G27" s="48">
        <f t="shared" si="1"/>
        <v>0</v>
      </c>
    </row>
    <row r="28" spans="1:7" s="13" customFormat="1" ht="15">
      <c r="A28" s="86" t="s">
        <v>57</v>
      </c>
      <c r="B28" s="94" t="s">
        <v>58</v>
      </c>
      <c r="C28" s="94" t="s">
        <v>10</v>
      </c>
      <c r="D28" s="89">
        <f>_xlfn.SUMIFS(Sheet2!$D:$D,Sheet2!$B:$B,$B28,Sheet2!$C:$C,$C28)</f>
        <v>200</v>
      </c>
      <c r="E28" s="89">
        <f>_xlfn.SUMIFS(Sheet2!$E:$E,Sheet2!$B:$B,$B28,Sheet2!$C:$C,$C28)</f>
        <v>0</v>
      </c>
      <c r="F28" s="89">
        <f t="shared" si="0"/>
        <v>200</v>
      </c>
      <c r="G28" s="48">
        <f t="shared" si="1"/>
        <v>0</v>
      </c>
    </row>
    <row r="29" spans="1:7" s="13" customFormat="1" ht="15">
      <c r="A29" s="86" t="s">
        <v>33</v>
      </c>
      <c r="B29" s="94" t="s">
        <v>34</v>
      </c>
      <c r="C29" s="94" t="s">
        <v>10</v>
      </c>
      <c r="D29" s="89">
        <f>_xlfn.SUMIFS(Sheet2!$D:$D,Sheet2!$B:$B,$B29,Sheet2!$C:$C,$C29)</f>
        <v>2300</v>
      </c>
      <c r="E29" s="89">
        <f>_xlfn.SUMIFS(Sheet2!$E:$E,Sheet2!$B:$B,$B29,Sheet2!$C:$C,$C29)</f>
        <v>84.23</v>
      </c>
      <c r="F29" s="89">
        <f t="shared" si="0"/>
        <v>2215.77</v>
      </c>
      <c r="G29" s="48">
        <f t="shared" si="1"/>
        <v>0.03662173913043478</v>
      </c>
    </row>
    <row r="30" spans="1:7" s="13" customFormat="1" ht="15">
      <c r="A30" s="86" t="s">
        <v>82</v>
      </c>
      <c r="B30" s="94" t="s">
        <v>87</v>
      </c>
      <c r="C30" s="94" t="s">
        <v>10</v>
      </c>
      <c r="D30" s="89">
        <f>_xlfn.SUMIFS(Sheet2!$D:$D,Sheet2!$B:$B,$B30,Sheet2!$C:$C,$C30)</f>
        <v>900</v>
      </c>
      <c r="E30" s="89">
        <f>_xlfn.SUMIFS(Sheet2!$E:$E,Sheet2!$B:$B,$B30,Sheet2!$C:$C,$C30)</f>
        <v>0</v>
      </c>
      <c r="F30" s="89">
        <f t="shared" si="0"/>
        <v>900</v>
      </c>
      <c r="G30" s="48">
        <f t="shared" si="1"/>
        <v>0</v>
      </c>
    </row>
    <row r="31" spans="1:7" s="13" customFormat="1" ht="15">
      <c r="A31" s="16"/>
      <c r="B31" s="16"/>
      <c r="C31" s="16"/>
      <c r="D31" s="19"/>
      <c r="E31" s="19"/>
      <c r="F31" s="19"/>
      <c r="G31" s="12"/>
    </row>
    <row r="32" spans="1:7" s="13" customFormat="1" ht="15">
      <c r="A32"/>
      <c r="B32"/>
      <c r="C32"/>
      <c r="D32" s="9"/>
      <c r="E32" s="9"/>
      <c r="F32" s="9"/>
      <c r="G32" s="5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6" customWidth="1"/>
    <col min="6" max="6" width="13.00390625" style="6" customWidth="1"/>
    <col min="7" max="7" width="11.57421875" style="5" customWidth="1"/>
  </cols>
  <sheetData>
    <row r="1" spans="1:4" ht="21.75" thickBot="1">
      <c r="A1" s="26" t="s">
        <v>104</v>
      </c>
      <c r="B1" s="90"/>
      <c r="C1" s="27"/>
      <c r="D1" s="28"/>
    </row>
    <row r="2" spans="1:7" s="13" customFormat="1" ht="15">
      <c r="A2" s="18"/>
      <c r="B2" s="18"/>
      <c r="C2" s="18"/>
      <c r="D2" s="18"/>
      <c r="E2" s="18"/>
      <c r="F2" s="18"/>
      <c r="G2" s="12"/>
    </row>
    <row r="3" spans="1:7" s="14" customFormat="1" ht="15">
      <c r="A3" s="29" t="s">
        <v>0</v>
      </c>
      <c r="B3" s="30" t="s">
        <v>1</v>
      </c>
      <c r="C3" s="30" t="s">
        <v>2</v>
      </c>
      <c r="D3" s="29" t="s">
        <v>62</v>
      </c>
      <c r="E3" s="29" t="s">
        <v>63</v>
      </c>
      <c r="F3" s="29" t="s">
        <v>67</v>
      </c>
      <c r="G3" s="31" t="s">
        <v>65</v>
      </c>
    </row>
    <row r="4" spans="1:7" s="13" customFormat="1" ht="15">
      <c r="A4" s="32" t="s">
        <v>11</v>
      </c>
      <c r="B4" s="33" t="s">
        <v>12</v>
      </c>
      <c r="C4" s="33" t="s">
        <v>10</v>
      </c>
      <c r="D4" s="32">
        <f>_xlfn.SUMIFS(Sheet2!$D:$D,Sheet2!$B:$B,$B4,Sheet2!$C:$C,$C4)</f>
        <v>98287</v>
      </c>
      <c r="E4" s="32">
        <f>_xlfn.SUMIFS(Sheet2!$E:$E,Sheet2!$B:$B,$B4,Sheet2!$C:$C,$C4)</f>
        <v>25967.04</v>
      </c>
      <c r="F4" s="32">
        <f aca="true" t="shared" si="0" ref="F4:F12">D4-E4</f>
        <v>72319.95999999999</v>
      </c>
      <c r="G4" s="34">
        <f aca="true" t="shared" si="1" ref="G4:G12">IF(D4=0,0,(E4/D4))</f>
        <v>0.26419607883036417</v>
      </c>
    </row>
    <row r="5" spans="1:7" s="13" customFormat="1" ht="15">
      <c r="A5" s="32" t="s">
        <v>13</v>
      </c>
      <c r="B5" s="33" t="s">
        <v>14</v>
      </c>
      <c r="C5" s="33" t="s">
        <v>10</v>
      </c>
      <c r="D5" s="32">
        <f>_xlfn.SUMIFS(Sheet2!$D:$D,Sheet2!$B:$B,$B5,Sheet2!$C:$C,$C5)</f>
        <v>7516</v>
      </c>
      <c r="E5" s="32">
        <f>_xlfn.SUMIFS(Sheet2!$E:$E,Sheet2!$B:$B,$B5,Sheet2!$C:$C,$C5)</f>
        <v>1982.51</v>
      </c>
      <c r="F5" s="32">
        <f t="shared" si="0"/>
        <v>5533.49</v>
      </c>
      <c r="G5" s="34">
        <f t="shared" si="1"/>
        <v>0.263771953166578</v>
      </c>
    </row>
    <row r="6" spans="1:7" s="13" customFormat="1" ht="15">
      <c r="A6" s="32" t="s">
        <v>15</v>
      </c>
      <c r="B6" s="33" t="s">
        <v>16</v>
      </c>
      <c r="C6" s="33" t="s">
        <v>10</v>
      </c>
      <c r="D6" s="32">
        <f>_xlfn.SUMIFS(Sheet2!$D:$D,Sheet2!$B:$B,$B6,Sheet2!$C:$C,$C6)</f>
        <v>10213</v>
      </c>
      <c r="E6" s="32">
        <f>_xlfn.SUMIFS(Sheet2!$E:$E,Sheet2!$B:$B,$B6,Sheet2!$C:$C,$C6)</f>
        <v>2697.97</v>
      </c>
      <c r="F6" s="32">
        <f t="shared" si="0"/>
        <v>7515.030000000001</v>
      </c>
      <c r="G6" s="34">
        <f t="shared" si="1"/>
        <v>0.2641701752668168</v>
      </c>
    </row>
    <row r="7" spans="1:7" s="13" customFormat="1" ht="15">
      <c r="A7" s="32" t="s">
        <v>17</v>
      </c>
      <c r="B7" s="33" t="s">
        <v>18</v>
      </c>
      <c r="C7" s="33" t="s">
        <v>10</v>
      </c>
      <c r="D7" s="32">
        <f>_xlfn.SUMIFS(Sheet2!$D:$D,Sheet2!$B:$B,$B7,Sheet2!$C:$C,$C7)</f>
        <v>5934</v>
      </c>
      <c r="E7" s="32">
        <f>_xlfn.SUMIFS(Sheet2!$E:$E,Sheet2!$B:$B,$B7,Sheet2!$C:$C,$C7)</f>
        <v>1142.88</v>
      </c>
      <c r="F7" s="32">
        <f t="shared" si="0"/>
        <v>4791.12</v>
      </c>
      <c r="G7" s="34">
        <f t="shared" si="1"/>
        <v>0.19259858442871589</v>
      </c>
    </row>
    <row r="8" spans="1:7" s="13" customFormat="1" ht="15">
      <c r="A8" s="32" t="s">
        <v>19</v>
      </c>
      <c r="B8" s="33" t="s">
        <v>20</v>
      </c>
      <c r="C8" s="33" t="s">
        <v>10</v>
      </c>
      <c r="D8" s="32">
        <f>_xlfn.SUMIFS(Sheet2!$D:$D,Sheet2!$B:$B,$B8,Sheet2!$C:$C,$C8)</f>
        <v>336</v>
      </c>
      <c r="E8" s="32">
        <f>_xlfn.SUMIFS(Sheet2!$E:$E,Sheet2!$B:$B,$B8,Sheet2!$C:$C,$C8)</f>
        <v>89.12</v>
      </c>
      <c r="F8" s="32">
        <f t="shared" si="0"/>
        <v>246.88</v>
      </c>
      <c r="G8" s="34">
        <f t="shared" si="1"/>
        <v>0.2652380952380953</v>
      </c>
    </row>
    <row r="9" spans="1:7" s="13" customFormat="1" ht="15">
      <c r="A9" s="32" t="s">
        <v>21</v>
      </c>
      <c r="B9" s="33" t="s">
        <v>22</v>
      </c>
      <c r="C9" s="33" t="s">
        <v>10</v>
      </c>
      <c r="D9" s="32">
        <f>_xlfn.SUMIFS(Sheet2!$D:$D,Sheet2!$B:$B,$B9,Sheet2!$C:$C,$C9)</f>
        <v>297</v>
      </c>
      <c r="E9" s="32">
        <f>_xlfn.SUMIFS(Sheet2!$E:$E,Sheet2!$B:$B,$B9,Sheet2!$C:$C,$C9)</f>
        <v>77.91</v>
      </c>
      <c r="F9" s="32">
        <f t="shared" si="0"/>
        <v>219.09</v>
      </c>
      <c r="G9" s="34">
        <f t="shared" si="1"/>
        <v>0.2623232323232323</v>
      </c>
    </row>
    <row r="10" spans="1:7" s="13" customFormat="1" ht="15">
      <c r="A10" s="32" t="s">
        <v>96</v>
      </c>
      <c r="B10" s="33">
        <v>526000</v>
      </c>
      <c r="C10" s="33" t="s">
        <v>10</v>
      </c>
      <c r="D10" s="32">
        <f>_xlfn.SUMIFS(Sheet2!$D:$D,Sheet2!$B:$B,$B10,Sheet2!$C:$C,$C10)</f>
        <v>142</v>
      </c>
      <c r="E10" s="32">
        <f>_xlfn.SUMIFS(Sheet2!$E:$E,Sheet2!$B:$B,$B10,Sheet2!$C:$C,$C10)</f>
        <v>56.6</v>
      </c>
      <c r="F10" s="32">
        <f t="shared" si="0"/>
        <v>85.4</v>
      </c>
      <c r="G10" s="34">
        <f t="shared" si="1"/>
        <v>0.39859154929577467</v>
      </c>
    </row>
    <row r="11" spans="1:7" s="13" customFormat="1" ht="15">
      <c r="A11" s="32" t="s">
        <v>23</v>
      </c>
      <c r="B11" s="33" t="s">
        <v>24</v>
      </c>
      <c r="C11" s="33" t="s">
        <v>10</v>
      </c>
      <c r="D11" s="32">
        <f>_xlfn.SUMIFS(Sheet2!$D:$D,Sheet2!$B:$B,$B11,Sheet2!$C:$C,$C11)</f>
        <v>556</v>
      </c>
      <c r="E11" s="32">
        <f>_xlfn.SUMIFS(Sheet2!$E:$E,Sheet2!$B:$B,$B11,Sheet2!$C:$C,$C11)</f>
        <v>147.99</v>
      </c>
      <c r="F11" s="32">
        <f t="shared" si="0"/>
        <v>408.01</v>
      </c>
      <c r="G11" s="34">
        <f t="shared" si="1"/>
        <v>0.26616906474820146</v>
      </c>
    </row>
    <row r="12" spans="1:7" s="13" customFormat="1" ht="15.75" thickBot="1">
      <c r="A12" s="35" t="s">
        <v>54</v>
      </c>
      <c r="B12" s="36" t="s">
        <v>55</v>
      </c>
      <c r="C12" s="36" t="s">
        <v>56</v>
      </c>
      <c r="D12" s="35">
        <f>_xlfn.SUMIFS(Sheet2!$D:$D,Sheet2!$B:$B,$B12,Sheet2!$C:$C,$C12)</f>
        <v>900</v>
      </c>
      <c r="E12" s="35">
        <f>_xlfn.SUMIFS(Sheet2!$E:$E,Sheet2!$B:$B,$B12,Sheet2!$C:$C,$C12)</f>
        <v>0</v>
      </c>
      <c r="F12" s="35">
        <f t="shared" si="0"/>
        <v>900</v>
      </c>
      <c r="G12" s="37">
        <f t="shared" si="1"/>
        <v>0</v>
      </c>
    </row>
    <row r="13" spans="1:9" s="13" customFormat="1" ht="15.75" thickBot="1">
      <c r="A13" s="38"/>
      <c r="B13" s="39"/>
      <c r="C13" s="40" t="s">
        <v>68</v>
      </c>
      <c r="D13" s="41">
        <f>SUM(D4:D12)</f>
        <v>124181</v>
      </c>
      <c r="E13" s="41">
        <f>SUM(E4:E12)</f>
        <v>32162.02</v>
      </c>
      <c r="F13" s="41">
        <f>SUM(F4:F12)</f>
        <v>92018.97999999998</v>
      </c>
      <c r="G13" s="42">
        <f>IF(D13=0,0,(E13/D13))</f>
        <v>0.2589930826777043</v>
      </c>
      <c r="H13" s="15"/>
      <c r="I13" s="15"/>
    </row>
    <row r="14" spans="1:9" s="13" customFormat="1" ht="15">
      <c r="A14" s="16"/>
      <c r="B14" s="16"/>
      <c r="C14" s="16"/>
      <c r="D14" s="16"/>
      <c r="E14" s="16"/>
      <c r="F14" s="16"/>
      <c r="G14" s="12"/>
      <c r="H14" s="15"/>
      <c r="I14" s="15"/>
    </row>
    <row r="15" spans="1:9" s="13" customFormat="1" ht="15">
      <c r="A15" s="43" t="s">
        <v>0</v>
      </c>
      <c r="B15" s="44" t="s">
        <v>1</v>
      </c>
      <c r="C15" s="44" t="s">
        <v>2</v>
      </c>
      <c r="D15" s="43" t="s">
        <v>62</v>
      </c>
      <c r="E15" s="45" t="s">
        <v>63</v>
      </c>
      <c r="F15" s="45" t="s">
        <v>67</v>
      </c>
      <c r="G15" s="46" t="s">
        <v>65</v>
      </c>
      <c r="H15" s="15"/>
      <c r="I15" s="15"/>
    </row>
    <row r="16" spans="1:9" s="13" customFormat="1" ht="15">
      <c r="A16" s="86" t="s">
        <v>35</v>
      </c>
      <c r="B16" s="94" t="s">
        <v>36</v>
      </c>
      <c r="C16" s="94" t="s">
        <v>10</v>
      </c>
      <c r="D16" s="47">
        <f>_xlfn.SUMIFS(Sheet2!$D:$D,Sheet2!$B:$B,$B16,Sheet2!$C:$C,$C16)</f>
        <v>462</v>
      </c>
      <c r="E16" s="47">
        <f>_xlfn.SUMIFS(Sheet2!$E:$E,Sheet2!$B:$B,$B16,Sheet2!$C:$C,$C16)</f>
        <v>192.5</v>
      </c>
      <c r="F16" s="47">
        <f aca="true" t="shared" si="2" ref="F16:F25">D16-E16</f>
        <v>269.5</v>
      </c>
      <c r="G16" s="48">
        <f aca="true" t="shared" si="3" ref="G16:G26">IF(D16=0,0,(E16/D16))</f>
        <v>0.4166666666666667</v>
      </c>
      <c r="H16" s="15"/>
      <c r="I16" s="15"/>
    </row>
    <row r="17" spans="1:7" s="13" customFormat="1" ht="15">
      <c r="A17" s="86" t="s">
        <v>37</v>
      </c>
      <c r="B17" s="94" t="s">
        <v>38</v>
      </c>
      <c r="C17" s="94" t="s">
        <v>10</v>
      </c>
      <c r="D17" s="47">
        <f>_xlfn.SUMIFS(Sheet2!$D:$D,Sheet2!$B:$B,$B17,Sheet2!$C:$C,$C17)</f>
        <v>2585</v>
      </c>
      <c r="E17" s="47">
        <f>_xlfn.SUMIFS(Sheet2!$E:$E,Sheet2!$B:$B,$B17,Sheet2!$C:$C,$C17)</f>
        <v>1077.1</v>
      </c>
      <c r="F17" s="47">
        <f t="shared" si="2"/>
        <v>1507.9</v>
      </c>
      <c r="G17" s="48">
        <f t="shared" si="3"/>
        <v>0.4166731141199226</v>
      </c>
    </row>
    <row r="18" spans="1:7" s="13" customFormat="1" ht="15">
      <c r="A18" s="86" t="s">
        <v>39</v>
      </c>
      <c r="B18" s="94" t="s">
        <v>40</v>
      </c>
      <c r="C18" s="94" t="s">
        <v>10</v>
      </c>
      <c r="D18" s="47">
        <f>_xlfn.SUMIFS(Sheet2!$D:$D,Sheet2!$B:$B,$B18,Sheet2!$C:$C,$C18)</f>
        <v>590</v>
      </c>
      <c r="E18" s="47">
        <f>_xlfn.SUMIFS(Sheet2!$E:$E,Sheet2!$B:$B,$B18,Sheet2!$C:$C,$C18)</f>
        <v>245.85</v>
      </c>
      <c r="F18" s="47">
        <f t="shared" si="2"/>
        <v>344.15</v>
      </c>
      <c r="G18" s="48">
        <f t="shared" si="3"/>
        <v>0.4166949152542373</v>
      </c>
    </row>
    <row r="19" spans="1:7" s="13" customFormat="1" ht="15">
      <c r="A19" s="86" t="s">
        <v>89</v>
      </c>
      <c r="B19" s="94" t="s">
        <v>90</v>
      </c>
      <c r="C19" s="94" t="s">
        <v>10</v>
      </c>
      <c r="D19" s="47">
        <f>_xlfn.SUMIFS(Sheet2!$D:$D,Sheet2!$B:$B,$B19,Sheet2!$C:$C,$C19)</f>
        <v>667</v>
      </c>
      <c r="E19" s="47">
        <f>_xlfn.SUMIFS(Sheet2!$E:$E,Sheet2!$B:$B,$B19,Sheet2!$C:$C,$C19)</f>
        <v>277.9</v>
      </c>
      <c r="F19" s="47">
        <f t="shared" si="2"/>
        <v>389.1</v>
      </c>
      <c r="G19" s="48">
        <f t="shared" si="3"/>
        <v>0.4166416791604198</v>
      </c>
    </row>
    <row r="20" spans="1:7" s="13" customFormat="1" ht="15">
      <c r="A20" s="86" t="s">
        <v>98</v>
      </c>
      <c r="B20" s="94" t="s">
        <v>99</v>
      </c>
      <c r="C20" s="94" t="s">
        <v>10</v>
      </c>
      <c r="D20" s="47">
        <f>_xlfn.SUMIFS(Sheet2!$D:$D,Sheet2!$B:$B,$B20,Sheet2!$C:$C,$C20)</f>
        <v>299</v>
      </c>
      <c r="E20" s="47">
        <f>_xlfn.SUMIFS(Sheet2!$E:$E,Sheet2!$B:$B,$B20,Sheet2!$C:$C,$C20)</f>
        <v>124.6</v>
      </c>
      <c r="F20" s="47">
        <f t="shared" si="2"/>
        <v>174.4</v>
      </c>
      <c r="G20" s="48">
        <f t="shared" si="3"/>
        <v>0.4167224080267558</v>
      </c>
    </row>
    <row r="21" spans="1:7" s="13" customFormat="1" ht="15">
      <c r="A21" s="86" t="s">
        <v>100</v>
      </c>
      <c r="B21" s="94" t="s">
        <v>101</v>
      </c>
      <c r="C21" s="94" t="s">
        <v>10</v>
      </c>
      <c r="D21" s="47">
        <f>_xlfn.SUMIFS(Sheet2!$D:$D,Sheet2!$B:$B,$B21,Sheet2!$C:$C,$C21)</f>
        <v>327</v>
      </c>
      <c r="E21" s="47">
        <f>_xlfn.SUMIFS(Sheet2!$E:$E,Sheet2!$B:$B,$B21,Sheet2!$C:$C,$C21)</f>
        <v>136.25</v>
      </c>
      <c r="F21" s="47">
        <f t="shared" si="2"/>
        <v>190.75</v>
      </c>
      <c r="G21" s="48">
        <f t="shared" si="3"/>
        <v>0.4166666666666667</v>
      </c>
    </row>
    <row r="22" spans="1:7" s="13" customFormat="1" ht="15">
      <c r="A22" s="86" t="s">
        <v>41</v>
      </c>
      <c r="B22" s="94" t="s">
        <v>42</v>
      </c>
      <c r="C22" s="94" t="s">
        <v>10</v>
      </c>
      <c r="D22" s="47">
        <f>_xlfn.SUMIFS(Sheet2!$D:$D,Sheet2!$B:$B,$B22,Sheet2!$C:$C,$C22)</f>
        <v>1250</v>
      </c>
      <c r="E22" s="47">
        <f>_xlfn.SUMIFS(Sheet2!$E:$E,Sheet2!$B:$B,$B22,Sheet2!$C:$C,$C22)</f>
        <v>520.85</v>
      </c>
      <c r="F22" s="47">
        <f t="shared" si="2"/>
        <v>729.15</v>
      </c>
      <c r="G22" s="48">
        <f t="shared" si="3"/>
        <v>0.41668</v>
      </c>
    </row>
    <row r="23" spans="1:7" s="13" customFormat="1" ht="15">
      <c r="A23" s="86" t="s">
        <v>43</v>
      </c>
      <c r="B23" s="94" t="s">
        <v>44</v>
      </c>
      <c r="C23" s="94" t="s">
        <v>10</v>
      </c>
      <c r="D23" s="47">
        <f>_xlfn.SUMIFS(Sheet2!$D:$D,Sheet2!$B:$B,$B23,Sheet2!$C:$C,$C23)</f>
        <v>369</v>
      </c>
      <c r="E23" s="47">
        <f>_xlfn.SUMIFS(Sheet2!$E:$E,Sheet2!$B:$B,$B23,Sheet2!$C:$C,$C23)</f>
        <v>153.75</v>
      </c>
      <c r="F23" s="47">
        <f t="shared" si="2"/>
        <v>215.25</v>
      </c>
      <c r="G23" s="48">
        <f t="shared" si="3"/>
        <v>0.4166666666666667</v>
      </c>
    </row>
    <row r="24" spans="1:7" s="13" customFormat="1" ht="15">
      <c r="A24" s="86" t="s">
        <v>102</v>
      </c>
      <c r="B24" s="94" t="s">
        <v>103</v>
      </c>
      <c r="C24" s="94" t="s">
        <v>10</v>
      </c>
      <c r="D24" s="47">
        <f>_xlfn.SUMIFS(Sheet2!$D:$D,Sheet2!$B:$B,$B24,Sheet2!$C:$C,$C24)</f>
        <v>4254</v>
      </c>
      <c r="E24" s="47">
        <f>_xlfn.SUMIFS(Sheet2!$E:$E,Sheet2!$B:$B,$B24,Sheet2!$C:$C,$C24)</f>
        <v>1772.5</v>
      </c>
      <c r="F24" s="47">
        <f t="shared" si="2"/>
        <v>2481.5</v>
      </c>
      <c r="G24" s="48">
        <f t="shared" si="3"/>
        <v>0.4166666666666667</v>
      </c>
    </row>
    <row r="25" spans="1:7" s="13" customFormat="1" ht="15.75" thickBot="1">
      <c r="A25" s="95" t="s">
        <v>51</v>
      </c>
      <c r="B25" s="96" t="s">
        <v>52</v>
      </c>
      <c r="C25" s="96" t="s">
        <v>10</v>
      </c>
      <c r="D25" s="47">
        <f>_xlfn.SUMIFS(Sheet2!$D:$D,Sheet2!$B:$B,$B25,Sheet2!$C:$C,$C25)</f>
        <v>4321</v>
      </c>
      <c r="E25" s="47">
        <f>_xlfn.SUMIFS(Sheet2!$E:$E,Sheet2!$B:$B,$B25,Sheet2!$C:$C,$C25)</f>
        <v>1800.4</v>
      </c>
      <c r="F25" s="47">
        <f t="shared" si="2"/>
        <v>2520.6</v>
      </c>
      <c r="G25" s="48">
        <f t="shared" si="3"/>
        <v>0.4166628095348299</v>
      </c>
    </row>
    <row r="26" spans="1:7" s="13" customFormat="1" ht="15.75" thickBot="1">
      <c r="A26" s="91"/>
      <c r="B26" s="92"/>
      <c r="C26" s="93" t="s">
        <v>69</v>
      </c>
      <c r="D26" s="49">
        <f>SUM(D16:D25)</f>
        <v>15124</v>
      </c>
      <c r="E26" s="49">
        <f>SUM(E16:E25)</f>
        <v>6301.699999999999</v>
      </c>
      <c r="F26" s="49">
        <f>SUM(F16:F25)</f>
        <v>8822.300000000001</v>
      </c>
      <c r="G26" s="50">
        <f t="shared" si="3"/>
        <v>0.41666887066913505</v>
      </c>
    </row>
    <row r="27" spans="1:7" s="13" customFormat="1" ht="15">
      <c r="A27" s="16"/>
      <c r="B27" s="17"/>
      <c r="C27" s="16"/>
      <c r="D27" s="16"/>
      <c r="E27" s="16"/>
      <c r="F27" s="16"/>
      <c r="G27" s="12"/>
    </row>
    <row r="28" spans="1:7" s="13" customFormat="1" ht="15">
      <c r="A28" s="61" t="s">
        <v>0</v>
      </c>
      <c r="B28" s="62" t="s">
        <v>1</v>
      </c>
      <c r="C28" s="61" t="s">
        <v>2</v>
      </c>
      <c r="D28" s="61" t="s">
        <v>62</v>
      </c>
      <c r="E28" s="63" t="s">
        <v>63</v>
      </c>
      <c r="F28" s="63" t="s">
        <v>67</v>
      </c>
      <c r="G28" s="64" t="s">
        <v>65</v>
      </c>
    </row>
    <row r="29" spans="1:7" s="13" customFormat="1" ht="15">
      <c r="A29" s="51" t="s">
        <v>47</v>
      </c>
      <c r="B29" s="52" t="s">
        <v>48</v>
      </c>
      <c r="C29" s="52" t="s">
        <v>10</v>
      </c>
      <c r="D29" s="51">
        <f>_xlfn.SUMIFS(Sheet2!$D:$D,Sheet2!$B:$B,$B29,Sheet2!$C:$C,$C29)</f>
        <v>573</v>
      </c>
      <c r="E29" s="51">
        <f>_xlfn.SUMIFS(Sheet2!$E:$E,Sheet2!$B:$B,$B29,Sheet2!$C:$C,$C29)</f>
        <v>0</v>
      </c>
      <c r="F29" s="51">
        <f aca="true" t="shared" si="4" ref="F29:F35">D29-E29</f>
        <v>573</v>
      </c>
      <c r="G29" s="53">
        <f aca="true" t="shared" si="5" ref="G29:G35">IF(D29=0,0,(E29/D29))</f>
        <v>0</v>
      </c>
    </row>
    <row r="30" spans="1:7" s="13" customFormat="1" ht="15">
      <c r="A30" s="51" t="s">
        <v>25</v>
      </c>
      <c r="B30" s="52" t="s">
        <v>26</v>
      </c>
      <c r="C30" s="52" t="s">
        <v>10</v>
      </c>
      <c r="D30" s="51">
        <f>_xlfn.SUMIFS(Sheet2!$D:$D,Sheet2!$B:$B,$B30,Sheet2!$C:$C,$C30)</f>
        <v>800</v>
      </c>
      <c r="E30" s="51">
        <f>_xlfn.SUMIFS(Sheet2!$E:$E,Sheet2!$B:$B,$B30,Sheet2!$C:$C,$C30)</f>
        <v>76.6</v>
      </c>
      <c r="F30" s="51">
        <f t="shared" si="4"/>
        <v>723.4</v>
      </c>
      <c r="G30" s="53">
        <f t="shared" si="5"/>
        <v>0.09574999999999999</v>
      </c>
    </row>
    <row r="31" spans="1:7" s="13" customFormat="1" ht="15">
      <c r="A31" s="51" t="s">
        <v>84</v>
      </c>
      <c r="B31" s="52">
        <v>541010</v>
      </c>
      <c r="C31" s="52" t="s">
        <v>10</v>
      </c>
      <c r="D31" s="51">
        <f>_xlfn.SUMIFS(Sheet2!$D:$D,Sheet2!$B:$B,$B31,Sheet2!$C:$C,$C31)</f>
        <v>27650</v>
      </c>
      <c r="E31" s="51">
        <f>_xlfn.SUMIFS(Sheet2!$E:$E,Sheet2!$B:$B,$B31,Sheet2!$C:$C,$C31)</f>
        <v>2603.5</v>
      </c>
      <c r="F31" s="51">
        <f t="shared" si="4"/>
        <v>25046.5</v>
      </c>
      <c r="G31" s="53">
        <f t="shared" si="5"/>
        <v>0.09415913200723328</v>
      </c>
    </row>
    <row r="32" spans="1:7" s="13" customFormat="1" ht="15">
      <c r="A32" s="51" t="s">
        <v>29</v>
      </c>
      <c r="B32" s="52" t="s">
        <v>30</v>
      </c>
      <c r="C32" s="52" t="s">
        <v>10</v>
      </c>
      <c r="D32" s="51">
        <f>_xlfn.SUMIFS(Sheet2!$D:$D,Sheet2!$B:$B,$B32,Sheet2!$C:$C,$C32)</f>
        <v>800</v>
      </c>
      <c r="E32" s="51">
        <f>_xlfn.SUMIFS(Sheet2!$E:$E,Sheet2!$B:$B,$B32,Sheet2!$C:$C,$C32)</f>
        <v>0</v>
      </c>
      <c r="F32" s="51">
        <f t="shared" si="4"/>
        <v>800</v>
      </c>
      <c r="G32" s="53">
        <f t="shared" si="5"/>
        <v>0</v>
      </c>
    </row>
    <row r="33" spans="1:7" s="13" customFormat="1" ht="15">
      <c r="A33" s="51" t="s">
        <v>57</v>
      </c>
      <c r="B33" s="52">
        <v>545000</v>
      </c>
      <c r="C33" s="52" t="s">
        <v>10</v>
      </c>
      <c r="D33" s="51">
        <f>_xlfn.SUMIFS(Sheet2!$D:$D,Sheet2!$B:$B,$B33,Sheet2!$C:$C,$C33)</f>
        <v>200</v>
      </c>
      <c r="E33" s="51">
        <f>_xlfn.SUMIFS(Sheet2!$E:$E,Sheet2!$B:$B,$B33,Sheet2!$C:$C,$C33)</f>
        <v>0</v>
      </c>
      <c r="F33" s="51">
        <f t="shared" si="4"/>
        <v>200</v>
      </c>
      <c r="G33" s="53">
        <f t="shared" si="5"/>
        <v>0</v>
      </c>
    </row>
    <row r="34" spans="1:7" s="13" customFormat="1" ht="15">
      <c r="A34" s="51" t="s">
        <v>33</v>
      </c>
      <c r="B34" s="52" t="s">
        <v>34</v>
      </c>
      <c r="C34" s="52" t="s">
        <v>10</v>
      </c>
      <c r="D34" s="51">
        <f>_xlfn.SUMIFS(Sheet2!$D:$D,Sheet2!$B:$B,$B34,Sheet2!$C:$C,$C34)</f>
        <v>2300</v>
      </c>
      <c r="E34" s="51">
        <f>_xlfn.SUMIFS(Sheet2!$E:$E,Sheet2!$B:$B,$B34,Sheet2!$C:$C,$C34)</f>
        <v>84.23</v>
      </c>
      <c r="F34" s="51">
        <f t="shared" si="4"/>
        <v>2215.77</v>
      </c>
      <c r="G34" s="53">
        <f t="shared" si="5"/>
        <v>0.03662173913043478</v>
      </c>
    </row>
    <row r="35" spans="1:7" s="13" customFormat="1" ht="15.75" thickBot="1">
      <c r="A35" s="51" t="s">
        <v>82</v>
      </c>
      <c r="B35" s="52">
        <v>549007</v>
      </c>
      <c r="C35" s="52" t="s">
        <v>10</v>
      </c>
      <c r="D35" s="54">
        <f>_xlfn.SUMIFS(Sheet2!$D:$D,Sheet2!$B:$B,$B35,Sheet2!$C:$C,$C35)</f>
        <v>900</v>
      </c>
      <c r="E35" s="54">
        <f>_xlfn.SUMIFS(Sheet2!$E:$E,Sheet2!$B:$B,$B35,Sheet2!$C:$C,$C35)</f>
        <v>0</v>
      </c>
      <c r="F35" s="54">
        <f t="shared" si="4"/>
        <v>900</v>
      </c>
      <c r="G35" s="55">
        <f t="shared" si="5"/>
        <v>0</v>
      </c>
    </row>
    <row r="36" spans="1:7" s="13" customFormat="1" ht="30" customHeight="1" thickBot="1">
      <c r="A36" s="56"/>
      <c r="B36" s="57"/>
      <c r="C36" s="58" t="s">
        <v>70</v>
      </c>
      <c r="D36" s="59">
        <f>SUM(D29:D35)</f>
        <v>33223</v>
      </c>
      <c r="E36" s="59">
        <f>SUM(E29:E35)</f>
        <v>2764.33</v>
      </c>
      <c r="F36" s="59">
        <f>SUM(F29:F35)</f>
        <v>30458.670000000002</v>
      </c>
      <c r="G36" s="60">
        <f>IF(D36=0,0,(E36/D36))</f>
        <v>0.08320530957469223</v>
      </c>
    </row>
    <row r="37" s="13" customFormat="1" ht="15">
      <c r="G37" s="12"/>
    </row>
    <row r="38" s="13" customFormat="1" ht="15">
      <c r="G38" s="12"/>
    </row>
    <row r="39" spans="1:7" s="13" customFormat="1" ht="15">
      <c r="A39" s="8"/>
      <c r="B39" s="25" t="s">
        <v>62</v>
      </c>
      <c r="C39" s="25" t="s">
        <v>63</v>
      </c>
      <c r="D39" s="25" t="s">
        <v>67</v>
      </c>
      <c r="E39" s="25" t="s">
        <v>65</v>
      </c>
      <c r="G39" s="12"/>
    </row>
    <row r="40" spans="1:7" s="13" customFormat="1" ht="15">
      <c r="A40" s="65" t="s">
        <v>71</v>
      </c>
      <c r="B40" s="66">
        <f>D13</f>
        <v>124181</v>
      </c>
      <c r="C40" s="67">
        <f>E13</f>
        <v>32162.02</v>
      </c>
      <c r="D40" s="67">
        <f>F13</f>
        <v>92018.97999999998</v>
      </c>
      <c r="E40" s="68">
        <f>G13</f>
        <v>0.2589930826777043</v>
      </c>
      <c r="G40" s="12"/>
    </row>
    <row r="41" spans="1:7" s="13" customFormat="1" ht="15">
      <c r="A41" s="69" t="s">
        <v>72</v>
      </c>
      <c r="B41" s="70">
        <f>D26</f>
        <v>15124</v>
      </c>
      <c r="C41" s="71">
        <f>E26</f>
        <v>6301.699999999999</v>
      </c>
      <c r="D41" s="71">
        <f>F26</f>
        <v>8822.300000000001</v>
      </c>
      <c r="E41" s="72">
        <f>G26</f>
        <v>0.41666887066913505</v>
      </c>
      <c r="G41" s="12"/>
    </row>
    <row r="42" spans="1:7" s="13" customFormat="1" ht="15">
      <c r="A42" s="74" t="s">
        <v>70</v>
      </c>
      <c r="B42" s="75">
        <f>D36</f>
        <v>33223</v>
      </c>
      <c r="C42" s="76">
        <f>E36</f>
        <v>2764.33</v>
      </c>
      <c r="D42" s="76">
        <f>F36</f>
        <v>30458.670000000002</v>
      </c>
      <c r="E42" s="77">
        <f>G36</f>
        <v>0.08320530957469223</v>
      </c>
      <c r="G42" s="12"/>
    </row>
    <row r="43" spans="1:5" ht="15">
      <c r="A43" s="73" t="s">
        <v>83</v>
      </c>
      <c r="B43" s="78">
        <f>SUM(B40:B42)</f>
        <v>172528</v>
      </c>
      <c r="C43" s="78">
        <f>SUM(C40:C42)</f>
        <v>41228.05</v>
      </c>
      <c r="D43" s="78">
        <f>SUM(D40:D42)</f>
        <v>131299.94999999998</v>
      </c>
      <c r="E43" s="79">
        <f>IF(B43=0,0,(C43/B43))</f>
        <v>0.2389643999814523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4" t="s">
        <v>73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15">
      <c r="A2" s="3" t="s">
        <v>7</v>
      </c>
      <c r="B2" s="3" t="s">
        <v>8</v>
      </c>
      <c r="C2" s="3" t="s">
        <v>9</v>
      </c>
      <c r="D2" s="3" t="s">
        <v>10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7</v>
      </c>
      <c r="B3" s="3" t="s">
        <v>11</v>
      </c>
      <c r="C3" s="3" t="s">
        <v>12</v>
      </c>
      <c r="D3" s="3" t="s">
        <v>10</v>
      </c>
      <c r="E3" s="3">
        <v>50812</v>
      </c>
      <c r="F3" s="3">
        <v>55000</v>
      </c>
      <c r="G3" s="3">
        <v>-4188</v>
      </c>
      <c r="H3" s="3">
        <v>108.24</v>
      </c>
    </row>
    <row r="4" spans="1:8" ht="15">
      <c r="A4" s="3" t="s">
        <v>7</v>
      </c>
      <c r="B4" s="3" t="s">
        <v>13</v>
      </c>
      <c r="C4" s="3" t="s">
        <v>14</v>
      </c>
      <c r="D4" s="3" t="s">
        <v>10</v>
      </c>
      <c r="E4" s="3">
        <v>3887</v>
      </c>
      <c r="F4" s="3">
        <v>4207.5</v>
      </c>
      <c r="G4" s="3">
        <v>-320.5</v>
      </c>
      <c r="H4" s="3">
        <v>108.25</v>
      </c>
    </row>
    <row r="5" spans="1:8" ht="15">
      <c r="A5" s="3" t="s">
        <v>7</v>
      </c>
      <c r="B5" s="3" t="s">
        <v>15</v>
      </c>
      <c r="C5" s="3" t="s">
        <v>16</v>
      </c>
      <c r="D5" s="3" t="s">
        <v>10</v>
      </c>
      <c r="E5" s="3">
        <v>3684</v>
      </c>
      <c r="F5" s="3">
        <v>3954.25</v>
      </c>
      <c r="G5" s="3">
        <v>-270.25</v>
      </c>
      <c r="H5" s="3">
        <v>107.34</v>
      </c>
    </row>
    <row r="6" spans="1:8" ht="15">
      <c r="A6" s="3" t="s">
        <v>7</v>
      </c>
      <c r="B6" s="3" t="s">
        <v>17</v>
      </c>
      <c r="C6" s="3" t="s">
        <v>18</v>
      </c>
      <c r="D6" s="3" t="s">
        <v>10</v>
      </c>
      <c r="E6" s="3">
        <v>15886</v>
      </c>
      <c r="F6" s="3">
        <v>833.64</v>
      </c>
      <c r="G6" s="3">
        <v>15052.36</v>
      </c>
      <c r="H6" s="3">
        <v>5.25</v>
      </c>
    </row>
    <row r="7" spans="1:8" ht="15">
      <c r="A7" s="3" t="s">
        <v>7</v>
      </c>
      <c r="B7" s="3" t="s">
        <v>19</v>
      </c>
      <c r="C7" s="3" t="s">
        <v>20</v>
      </c>
      <c r="D7" s="3" t="s">
        <v>10</v>
      </c>
      <c r="E7" s="3">
        <v>272</v>
      </c>
      <c r="F7" s="3">
        <v>193.6</v>
      </c>
      <c r="G7" s="3">
        <v>78.4</v>
      </c>
      <c r="H7" s="3">
        <v>71.18</v>
      </c>
    </row>
    <row r="8" spans="1:8" ht="15">
      <c r="A8" s="3" t="s">
        <v>7</v>
      </c>
      <c r="B8" s="3" t="s">
        <v>21</v>
      </c>
      <c r="C8" s="3" t="s">
        <v>22</v>
      </c>
      <c r="D8" s="3" t="s">
        <v>10</v>
      </c>
      <c r="E8" s="3">
        <v>457</v>
      </c>
      <c r="F8" s="3">
        <v>495</v>
      </c>
      <c r="G8" s="3">
        <v>-38</v>
      </c>
      <c r="H8" s="3">
        <v>108.32</v>
      </c>
    </row>
    <row r="9" spans="1:8" ht="15">
      <c r="A9" s="3" t="s">
        <v>7</v>
      </c>
      <c r="B9" s="3" t="s">
        <v>23</v>
      </c>
      <c r="C9" s="3" t="s">
        <v>24</v>
      </c>
      <c r="D9" s="3" t="s">
        <v>10</v>
      </c>
      <c r="E9" s="3">
        <v>290</v>
      </c>
      <c r="F9" s="3">
        <v>313.5</v>
      </c>
      <c r="G9" s="3">
        <v>-23.5</v>
      </c>
      <c r="H9" s="3">
        <v>108.1</v>
      </c>
    </row>
    <row r="10" spans="1:8" ht="15">
      <c r="A10" s="3" t="s">
        <v>7</v>
      </c>
      <c r="B10" s="3" t="s">
        <v>25</v>
      </c>
      <c r="C10" s="3" t="s">
        <v>26</v>
      </c>
      <c r="D10" s="3" t="s">
        <v>10</v>
      </c>
      <c r="E10" s="3">
        <v>800</v>
      </c>
      <c r="F10" s="3">
        <v>568.32</v>
      </c>
      <c r="G10" s="3">
        <v>231.68</v>
      </c>
      <c r="H10" s="3">
        <v>71.04</v>
      </c>
    </row>
    <row r="11" spans="1:8" ht="15">
      <c r="A11" s="3" t="s">
        <v>7</v>
      </c>
      <c r="B11" s="3" t="s">
        <v>27</v>
      </c>
      <c r="C11" s="3" t="s">
        <v>28</v>
      </c>
      <c r="D11" s="3" t="s">
        <v>10</v>
      </c>
      <c r="E11" s="3">
        <v>1350</v>
      </c>
      <c r="F11" s="3">
        <v>1723.84</v>
      </c>
      <c r="G11" s="3">
        <v>-373.84</v>
      </c>
      <c r="H11" s="3">
        <v>127.69</v>
      </c>
    </row>
    <row r="12" spans="1:8" ht="15">
      <c r="A12" s="3" t="s">
        <v>7</v>
      </c>
      <c r="B12" s="3" t="s">
        <v>29</v>
      </c>
      <c r="C12" s="3" t="s">
        <v>30</v>
      </c>
      <c r="D12" s="3" t="s">
        <v>10</v>
      </c>
      <c r="E12" s="3">
        <v>800</v>
      </c>
      <c r="F12" s="3">
        <v>512.77</v>
      </c>
      <c r="G12" s="3">
        <v>287.23</v>
      </c>
      <c r="H12" s="3">
        <v>64.1</v>
      </c>
    </row>
    <row r="13" spans="1:8" ht="15">
      <c r="A13" s="3" t="s">
        <v>7</v>
      </c>
      <c r="B13" s="3" t="s">
        <v>31</v>
      </c>
      <c r="C13" s="3" t="s">
        <v>32</v>
      </c>
      <c r="D13" s="3" t="s">
        <v>10</v>
      </c>
      <c r="E13" s="3">
        <v>0</v>
      </c>
      <c r="F13" s="3">
        <v>359.49</v>
      </c>
      <c r="G13" s="3">
        <v>-359.49</v>
      </c>
      <c r="H13" s="3">
        <v>0</v>
      </c>
    </row>
    <row r="14" spans="1:8" ht="15">
      <c r="A14" s="3" t="s">
        <v>7</v>
      </c>
      <c r="B14" s="3" t="s">
        <v>33</v>
      </c>
      <c r="C14" s="3" t="s">
        <v>34</v>
      </c>
      <c r="D14" s="3" t="s">
        <v>10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7</v>
      </c>
      <c r="B15" s="3" t="s">
        <v>35</v>
      </c>
      <c r="C15" s="3" t="s">
        <v>36</v>
      </c>
      <c r="D15" s="3" t="s">
        <v>10</v>
      </c>
      <c r="E15" s="3">
        <v>252</v>
      </c>
      <c r="F15" s="3">
        <v>252</v>
      </c>
      <c r="G15" s="3">
        <v>0</v>
      </c>
      <c r="H15" s="3">
        <v>100</v>
      </c>
    </row>
    <row r="16" spans="1:8" ht="15">
      <c r="A16" s="3" t="s">
        <v>7</v>
      </c>
      <c r="B16" s="3" t="s">
        <v>37</v>
      </c>
      <c r="C16" s="3" t="s">
        <v>38</v>
      </c>
      <c r="D16" s="3" t="s">
        <v>10</v>
      </c>
      <c r="E16" s="3">
        <v>1905</v>
      </c>
      <c r="F16" s="3">
        <v>1905</v>
      </c>
      <c r="G16" s="3">
        <v>0</v>
      </c>
      <c r="H16" s="3">
        <v>100</v>
      </c>
    </row>
    <row r="17" spans="1:8" ht="15">
      <c r="A17" s="3" t="s">
        <v>7</v>
      </c>
      <c r="B17" s="3" t="s">
        <v>39</v>
      </c>
      <c r="C17" s="3" t="s">
        <v>40</v>
      </c>
      <c r="D17" s="3" t="s">
        <v>10</v>
      </c>
      <c r="E17" s="3">
        <v>526</v>
      </c>
      <c r="F17" s="3">
        <v>525.96</v>
      </c>
      <c r="G17" s="3">
        <v>0.04</v>
      </c>
      <c r="H17" s="3">
        <v>99.99</v>
      </c>
    </row>
    <row r="18" spans="1:8" ht="15">
      <c r="A18" s="3" t="s">
        <v>7</v>
      </c>
      <c r="B18" s="3" t="s">
        <v>41</v>
      </c>
      <c r="C18" s="3" t="s">
        <v>42</v>
      </c>
      <c r="D18" s="3" t="s">
        <v>10</v>
      </c>
      <c r="E18" s="3">
        <v>453</v>
      </c>
      <c r="F18" s="3">
        <v>453</v>
      </c>
      <c r="G18" s="3">
        <v>0</v>
      </c>
      <c r="H18" s="3">
        <v>100</v>
      </c>
    </row>
    <row r="19" spans="1:8" ht="15">
      <c r="A19" s="3" t="s">
        <v>7</v>
      </c>
      <c r="B19" s="3" t="s">
        <v>43</v>
      </c>
      <c r="C19" s="3" t="s">
        <v>44</v>
      </c>
      <c r="D19" s="3" t="s">
        <v>10</v>
      </c>
      <c r="E19" s="3">
        <v>1509</v>
      </c>
      <c r="F19" s="3">
        <v>1509</v>
      </c>
      <c r="G19" s="3">
        <v>0</v>
      </c>
      <c r="H19" s="3">
        <v>100</v>
      </c>
    </row>
    <row r="20" spans="1:8" ht="15">
      <c r="A20" s="3" t="s">
        <v>7</v>
      </c>
      <c r="B20" s="3" t="s">
        <v>45</v>
      </c>
      <c r="C20" s="3" t="s">
        <v>46</v>
      </c>
      <c r="D20" s="3" t="s">
        <v>10</v>
      </c>
      <c r="E20" s="3">
        <v>406</v>
      </c>
      <c r="F20" s="3">
        <v>37.94</v>
      </c>
      <c r="G20" s="3">
        <v>368.06</v>
      </c>
      <c r="H20" s="3">
        <v>9.34</v>
      </c>
    </row>
    <row r="21" spans="1:8" ht="15">
      <c r="A21" s="3" t="s">
        <v>7</v>
      </c>
      <c r="B21" s="3" t="s">
        <v>47</v>
      </c>
      <c r="C21" s="3" t="s">
        <v>48</v>
      </c>
      <c r="D21" s="3" t="s">
        <v>10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7</v>
      </c>
      <c r="B22" s="3" t="s">
        <v>49</v>
      </c>
      <c r="C22" s="3" t="s">
        <v>50</v>
      </c>
      <c r="D22" s="3" t="s">
        <v>10</v>
      </c>
      <c r="E22" s="3">
        <v>2919</v>
      </c>
      <c r="F22" s="3">
        <v>2919</v>
      </c>
      <c r="G22" s="3">
        <v>0</v>
      </c>
      <c r="H22" s="3">
        <v>100</v>
      </c>
    </row>
    <row r="23" spans="1:8" ht="15">
      <c r="A23" s="3" t="s">
        <v>7</v>
      </c>
      <c r="B23" s="3" t="s">
        <v>51</v>
      </c>
      <c r="C23" s="3" t="s">
        <v>52</v>
      </c>
      <c r="D23" s="3" t="s">
        <v>10</v>
      </c>
      <c r="E23" s="3">
        <v>1152</v>
      </c>
      <c r="F23" s="3">
        <v>1152</v>
      </c>
      <c r="G23" s="3">
        <v>0</v>
      </c>
      <c r="H23" s="3">
        <v>100</v>
      </c>
    </row>
    <row r="24" spans="1:8" ht="15">
      <c r="A24" s="3" t="s">
        <v>53</v>
      </c>
      <c r="B24" s="3" t="s">
        <v>54</v>
      </c>
      <c r="C24" s="3" t="s">
        <v>55</v>
      </c>
      <c r="D24" s="3" t="s">
        <v>56</v>
      </c>
      <c r="E24" s="3">
        <v>0</v>
      </c>
      <c r="F24" s="3">
        <v>0</v>
      </c>
      <c r="G24" s="3">
        <v>0</v>
      </c>
      <c r="H24" s="3">
        <v>0</v>
      </c>
    </row>
    <row r="25" spans="1:8" ht="15">
      <c r="A25" s="3" t="s">
        <v>53</v>
      </c>
      <c r="B25" s="3" t="s">
        <v>13</v>
      </c>
      <c r="C25" s="3" t="s">
        <v>14</v>
      </c>
      <c r="D25" s="3" t="s">
        <v>56</v>
      </c>
      <c r="E25" s="3">
        <v>0</v>
      </c>
      <c r="F25" s="3">
        <v>0</v>
      </c>
      <c r="G25" s="3">
        <v>0</v>
      </c>
      <c r="H25" s="3">
        <v>0</v>
      </c>
    </row>
    <row r="26" spans="1:8" ht="15">
      <c r="A26" s="3" t="s">
        <v>53</v>
      </c>
      <c r="B26" s="3" t="s">
        <v>15</v>
      </c>
      <c r="C26" s="3" t="s">
        <v>16</v>
      </c>
      <c r="D26" s="3" t="s">
        <v>56</v>
      </c>
      <c r="E26" s="3">
        <v>0</v>
      </c>
      <c r="F26" s="3">
        <v>0</v>
      </c>
      <c r="G26" s="3">
        <v>0</v>
      </c>
      <c r="H26" s="3">
        <v>0</v>
      </c>
    </row>
    <row r="27" spans="1:8" ht="15">
      <c r="A27" s="3" t="s">
        <v>53</v>
      </c>
      <c r="B27" s="3" t="s">
        <v>19</v>
      </c>
      <c r="C27" s="3" t="s">
        <v>20</v>
      </c>
      <c r="D27" s="3" t="s">
        <v>56</v>
      </c>
      <c r="E27" s="3">
        <v>0</v>
      </c>
      <c r="F27" s="3">
        <v>0</v>
      </c>
      <c r="G27" s="3">
        <v>0</v>
      </c>
      <c r="H27" s="3">
        <v>0</v>
      </c>
    </row>
    <row r="28" spans="1:8" ht="15">
      <c r="A28" s="3" t="s">
        <v>53</v>
      </c>
      <c r="B28" s="3" t="s">
        <v>21</v>
      </c>
      <c r="C28" s="3" t="s">
        <v>22</v>
      </c>
      <c r="D28" s="3" t="s">
        <v>56</v>
      </c>
      <c r="E28" s="3">
        <v>0</v>
      </c>
      <c r="F28" s="3">
        <v>0</v>
      </c>
      <c r="G28" s="3">
        <v>0</v>
      </c>
      <c r="H28" s="3">
        <v>0</v>
      </c>
    </row>
    <row r="29" spans="1:8" ht="15">
      <c r="A29" s="3" t="s">
        <v>53</v>
      </c>
      <c r="B29" s="3" t="s">
        <v>27</v>
      </c>
      <c r="C29" s="3" t="s">
        <v>28</v>
      </c>
      <c r="D29" s="3" t="s">
        <v>56</v>
      </c>
      <c r="E29" s="3">
        <v>1500</v>
      </c>
      <c r="F29" s="3">
        <v>2500</v>
      </c>
      <c r="G29" s="3">
        <v>-1000</v>
      </c>
      <c r="H29" s="3">
        <v>166.67</v>
      </c>
    </row>
    <row r="30" spans="1:8" ht="15">
      <c r="A30" s="3" t="s">
        <v>53</v>
      </c>
      <c r="B30" s="3" t="s">
        <v>57</v>
      </c>
      <c r="C30" s="3" t="s">
        <v>58</v>
      </c>
      <c r="D30" s="3" t="s">
        <v>56</v>
      </c>
      <c r="E30" s="3">
        <v>0</v>
      </c>
      <c r="F30" s="3">
        <v>0</v>
      </c>
      <c r="G30" s="3">
        <v>0</v>
      </c>
      <c r="H30" s="3">
        <v>0</v>
      </c>
    </row>
    <row r="31" spans="1:8" ht="15">
      <c r="A31" s="3" t="s">
        <v>74</v>
      </c>
      <c r="B31" s="3" t="s">
        <v>25</v>
      </c>
      <c r="C31" s="3" t="s">
        <v>26</v>
      </c>
      <c r="D31" s="3" t="s">
        <v>59</v>
      </c>
      <c r="E31" s="3">
        <v>0</v>
      </c>
      <c r="F31" s="3">
        <v>172.83</v>
      </c>
      <c r="G31" s="3">
        <v>-172.83</v>
      </c>
      <c r="H31" s="3">
        <v>0</v>
      </c>
    </row>
    <row r="32" spans="1:8" ht="15">
      <c r="A32" s="3" t="s">
        <v>74</v>
      </c>
      <c r="B32" s="3" t="s">
        <v>27</v>
      </c>
      <c r="C32" s="3" t="s">
        <v>28</v>
      </c>
      <c r="D32" s="3" t="s">
        <v>59</v>
      </c>
      <c r="E32" s="3">
        <v>5000</v>
      </c>
      <c r="F32" s="3">
        <v>7175</v>
      </c>
      <c r="G32" s="3">
        <v>-2175</v>
      </c>
      <c r="H32" s="3">
        <v>143.5</v>
      </c>
    </row>
    <row r="33" spans="1:8" ht="15">
      <c r="A33" s="3" t="s">
        <v>74</v>
      </c>
      <c r="B33" s="3" t="s">
        <v>57</v>
      </c>
      <c r="C33" s="3" t="s">
        <v>58</v>
      </c>
      <c r="D33" s="3" t="s">
        <v>59</v>
      </c>
      <c r="E33" s="3">
        <v>720</v>
      </c>
      <c r="F33" s="3">
        <v>0</v>
      </c>
      <c r="G33" s="3">
        <v>720</v>
      </c>
      <c r="H33" s="3">
        <v>0</v>
      </c>
    </row>
    <row r="34" spans="1:8" ht="15">
      <c r="A34" s="3" t="s">
        <v>75</v>
      </c>
      <c r="B34" s="3" t="s">
        <v>54</v>
      </c>
      <c r="C34" s="3" t="s">
        <v>55</v>
      </c>
      <c r="D34" s="3" t="s">
        <v>60</v>
      </c>
      <c r="E34" s="3">
        <v>900</v>
      </c>
      <c r="F34" s="3">
        <v>0</v>
      </c>
      <c r="G34" s="3">
        <v>900</v>
      </c>
      <c r="H34" s="3">
        <v>0</v>
      </c>
    </row>
    <row r="35" spans="1:8" ht="15">
      <c r="A35" s="3" t="s">
        <v>75</v>
      </c>
      <c r="B35" s="3" t="s">
        <v>13</v>
      </c>
      <c r="C35" s="3" t="s">
        <v>14</v>
      </c>
      <c r="D35" s="3" t="s">
        <v>60</v>
      </c>
      <c r="E35" s="3">
        <v>65</v>
      </c>
      <c r="F35" s="3">
        <v>0</v>
      </c>
      <c r="G35" s="3">
        <v>65</v>
      </c>
      <c r="H35" s="3">
        <v>0</v>
      </c>
    </row>
    <row r="36" spans="1:8" ht="15">
      <c r="A36" s="3" t="s">
        <v>75</v>
      </c>
      <c r="B36" s="3" t="s">
        <v>15</v>
      </c>
      <c r="C36" s="3" t="s">
        <v>16</v>
      </c>
      <c r="D36" s="3" t="s">
        <v>60</v>
      </c>
      <c r="E36" s="3">
        <v>78</v>
      </c>
      <c r="F36" s="3">
        <v>0</v>
      </c>
      <c r="G36" s="3">
        <v>78</v>
      </c>
      <c r="H36" s="3">
        <v>0</v>
      </c>
    </row>
    <row r="37" spans="1:8" ht="15">
      <c r="A37" s="3" t="s">
        <v>75</v>
      </c>
      <c r="B37" s="3" t="s">
        <v>19</v>
      </c>
      <c r="C37" s="3" t="s">
        <v>20</v>
      </c>
      <c r="D37" s="3" t="s">
        <v>60</v>
      </c>
      <c r="E37" s="3">
        <v>17</v>
      </c>
      <c r="F37" s="3">
        <v>0</v>
      </c>
      <c r="G37" s="3">
        <v>17</v>
      </c>
      <c r="H37" s="3">
        <v>0</v>
      </c>
    </row>
    <row r="38" spans="1:8" ht="15">
      <c r="A38" s="3" t="s">
        <v>75</v>
      </c>
      <c r="B38" s="3" t="s">
        <v>21</v>
      </c>
      <c r="C38" s="3" t="s">
        <v>22</v>
      </c>
      <c r="D38" s="3" t="s">
        <v>60</v>
      </c>
      <c r="E38" s="3">
        <v>5</v>
      </c>
      <c r="F38" s="3">
        <v>0</v>
      </c>
      <c r="G38" s="3">
        <v>5</v>
      </c>
      <c r="H38" s="3">
        <v>0</v>
      </c>
    </row>
    <row r="39" spans="1:8" ht="15">
      <c r="A39" s="3" t="s">
        <v>75</v>
      </c>
      <c r="B39" s="3" t="s">
        <v>27</v>
      </c>
      <c r="C39" s="3" t="s">
        <v>28</v>
      </c>
      <c r="D39" s="3" t="s">
        <v>60</v>
      </c>
      <c r="E39" s="3">
        <v>4000</v>
      </c>
      <c r="F39" s="3">
        <v>1956.82</v>
      </c>
      <c r="G39" s="3">
        <v>2043.18</v>
      </c>
      <c r="H39" s="3">
        <v>48.92</v>
      </c>
    </row>
    <row r="40" spans="1:8" ht="15">
      <c r="A40" s="3" t="s">
        <v>75</v>
      </c>
      <c r="B40" s="3" t="s">
        <v>57</v>
      </c>
      <c r="C40" s="3" t="s">
        <v>58</v>
      </c>
      <c r="D40" s="3" t="s">
        <v>60</v>
      </c>
      <c r="E40" s="3">
        <v>10</v>
      </c>
      <c r="F40" s="3">
        <v>0</v>
      </c>
      <c r="G40" s="3">
        <v>10</v>
      </c>
      <c r="H40" s="3">
        <v>0</v>
      </c>
    </row>
    <row r="41" spans="1:8" ht="15">
      <c r="A41" s="3" t="s">
        <v>76</v>
      </c>
      <c r="B41" s="3" t="s">
        <v>27</v>
      </c>
      <c r="C41" s="3" t="s">
        <v>28</v>
      </c>
      <c r="D41" s="3" t="s">
        <v>61</v>
      </c>
      <c r="E41" s="3">
        <v>6000</v>
      </c>
      <c r="F41" s="3">
        <v>0</v>
      </c>
      <c r="G41" s="3">
        <v>6000</v>
      </c>
      <c r="H41" s="3">
        <v>0</v>
      </c>
    </row>
    <row r="42" spans="1:8" ht="15">
      <c r="A42" s="3" t="s">
        <v>76</v>
      </c>
      <c r="B42" s="3" t="s">
        <v>57</v>
      </c>
      <c r="C42" s="3" t="s">
        <v>58</v>
      </c>
      <c r="D42" s="3" t="s">
        <v>61</v>
      </c>
      <c r="E42" s="3">
        <v>720</v>
      </c>
      <c r="F42" s="3">
        <v>0</v>
      </c>
      <c r="G42" s="3">
        <v>720</v>
      </c>
      <c r="H4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3" customWidth="1"/>
    <col min="2" max="2" width="8.421875" style="3" customWidth="1"/>
    <col min="3" max="3" width="14.421875" style="3" customWidth="1"/>
    <col min="4" max="4" width="34.8515625" style="3" customWidth="1"/>
    <col min="5" max="5" width="16.8515625" style="3" customWidth="1"/>
    <col min="6" max="6" width="13.140625" style="3" customWidth="1"/>
    <col min="7" max="7" width="15.57421875" style="3" customWidth="1"/>
    <col min="8" max="8" width="13.140625" style="3" customWidth="1"/>
    <col min="9" max="9" width="8.421875" style="3" customWidth="1"/>
    <col min="10" max="16384" width="9.140625" style="3" customWidth="1"/>
  </cols>
  <sheetData>
    <row r="1" spans="1:8" ht="15">
      <c r="A1" s="4" t="s">
        <v>0</v>
      </c>
      <c r="B1" s="4" t="s">
        <v>1</v>
      </c>
      <c r="C1" s="4" t="s">
        <v>2</v>
      </c>
      <c r="D1" s="4" t="s">
        <v>77</v>
      </c>
      <c r="E1" s="4" t="s">
        <v>78</v>
      </c>
      <c r="F1" s="4" t="s">
        <v>81</v>
      </c>
      <c r="G1" s="4" t="s">
        <v>79</v>
      </c>
      <c r="H1" s="4" t="s">
        <v>80</v>
      </c>
    </row>
    <row r="2" spans="1:8" ht="15">
      <c r="A2" s="3" t="s">
        <v>8</v>
      </c>
      <c r="B2" s="3" t="s">
        <v>9</v>
      </c>
      <c r="C2" s="3" t="s">
        <v>10</v>
      </c>
      <c r="D2" s="3" t="s">
        <v>8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11</v>
      </c>
      <c r="B3" s="3" t="s">
        <v>12</v>
      </c>
      <c r="C3" s="3" t="s">
        <v>10</v>
      </c>
      <c r="D3" s="3" t="s">
        <v>11</v>
      </c>
      <c r="E3" s="3">
        <v>63184</v>
      </c>
      <c r="F3" s="3">
        <v>10528</v>
      </c>
      <c r="G3" s="3">
        <v>52656</v>
      </c>
      <c r="H3" s="3">
        <v>16.66</v>
      </c>
    </row>
    <row r="4" spans="1:8" ht="15">
      <c r="A4" s="3" t="s">
        <v>13</v>
      </c>
      <c r="B4" s="3" t="s">
        <v>14</v>
      </c>
      <c r="C4" s="3" t="s">
        <v>10</v>
      </c>
      <c r="D4" s="3" t="s">
        <v>13</v>
      </c>
      <c r="E4" s="3">
        <v>4834</v>
      </c>
      <c r="F4" s="3">
        <v>805.38</v>
      </c>
      <c r="G4" s="3">
        <v>4028.62</v>
      </c>
      <c r="H4" s="3">
        <v>16.66</v>
      </c>
    </row>
    <row r="5" spans="1:8" ht="15">
      <c r="A5" s="3" t="s">
        <v>15</v>
      </c>
      <c r="B5" s="3" t="s">
        <v>16</v>
      </c>
      <c r="C5" s="3" t="s">
        <v>10</v>
      </c>
      <c r="D5" s="3" t="s">
        <v>15</v>
      </c>
      <c r="E5" s="3">
        <v>5131</v>
      </c>
      <c r="F5" s="3">
        <v>759.08</v>
      </c>
      <c r="G5" s="3">
        <v>4371.92</v>
      </c>
      <c r="H5" s="3">
        <v>14.79</v>
      </c>
    </row>
    <row r="6" spans="1:8" ht="15">
      <c r="A6" s="3" t="s">
        <v>17</v>
      </c>
      <c r="B6" s="3" t="s">
        <v>18</v>
      </c>
      <c r="C6" s="3" t="s">
        <v>10</v>
      </c>
      <c r="D6" s="3" t="s">
        <v>17</v>
      </c>
      <c r="E6" s="3">
        <v>919</v>
      </c>
      <c r="F6" s="3">
        <v>139.98</v>
      </c>
      <c r="G6" s="3">
        <v>779.02</v>
      </c>
      <c r="H6" s="3">
        <v>15.23</v>
      </c>
    </row>
    <row r="7" spans="1:8" ht="15">
      <c r="A7" s="3" t="s">
        <v>19</v>
      </c>
      <c r="B7" s="3" t="s">
        <v>20</v>
      </c>
      <c r="C7" s="3" t="s">
        <v>10</v>
      </c>
      <c r="D7" s="3" t="s">
        <v>19</v>
      </c>
      <c r="E7" s="3">
        <v>272</v>
      </c>
      <c r="F7" s="3">
        <v>34.68</v>
      </c>
      <c r="G7" s="3">
        <v>237.32</v>
      </c>
      <c r="H7" s="3">
        <v>12.75</v>
      </c>
    </row>
    <row r="8" spans="1:8" ht="15">
      <c r="A8" s="3" t="s">
        <v>21</v>
      </c>
      <c r="B8" s="3" t="s">
        <v>22</v>
      </c>
      <c r="C8" s="3" t="s">
        <v>10</v>
      </c>
      <c r="D8" s="3" t="s">
        <v>21</v>
      </c>
      <c r="E8" s="3">
        <v>569</v>
      </c>
      <c r="F8" s="3">
        <v>94.74</v>
      </c>
      <c r="G8" s="3">
        <v>474.26</v>
      </c>
      <c r="H8" s="3">
        <v>16.65</v>
      </c>
    </row>
    <row r="9" spans="1:8" ht="15">
      <c r="A9" s="3" t="s">
        <v>23</v>
      </c>
      <c r="B9" s="3" t="s">
        <v>24</v>
      </c>
      <c r="C9" s="3" t="s">
        <v>10</v>
      </c>
      <c r="D9" s="3" t="s">
        <v>23</v>
      </c>
      <c r="E9" s="3">
        <v>360</v>
      </c>
      <c r="F9" s="3">
        <v>60.01</v>
      </c>
      <c r="G9" s="3">
        <v>299.99</v>
      </c>
      <c r="H9" s="3">
        <v>16.67</v>
      </c>
    </row>
    <row r="10" spans="1:8" ht="15">
      <c r="A10" s="3" t="s">
        <v>25</v>
      </c>
      <c r="B10" s="3" t="s">
        <v>26</v>
      </c>
      <c r="C10" s="3" t="s">
        <v>10</v>
      </c>
      <c r="D10" s="3" t="s">
        <v>25</v>
      </c>
      <c r="E10" s="3">
        <v>800</v>
      </c>
      <c r="F10" s="3">
        <v>0</v>
      </c>
      <c r="G10" s="3">
        <v>800</v>
      </c>
      <c r="H10" s="3">
        <v>0</v>
      </c>
    </row>
    <row r="11" spans="1:8" ht="15">
      <c r="A11" s="3" t="s">
        <v>27</v>
      </c>
      <c r="B11" s="3" t="s">
        <v>28</v>
      </c>
      <c r="C11" s="3" t="s">
        <v>10</v>
      </c>
      <c r="D11" s="3" t="s">
        <v>27</v>
      </c>
      <c r="E11" s="3">
        <v>1350</v>
      </c>
      <c r="F11" s="3">
        <v>104</v>
      </c>
      <c r="G11" s="3">
        <v>1246</v>
      </c>
      <c r="H11" s="3">
        <v>7.7</v>
      </c>
    </row>
    <row r="12" spans="1:8" ht="15">
      <c r="A12" s="3" t="s">
        <v>29</v>
      </c>
      <c r="B12" s="3" t="s">
        <v>30</v>
      </c>
      <c r="C12" s="3" t="s">
        <v>10</v>
      </c>
      <c r="D12" s="3" t="s">
        <v>29</v>
      </c>
      <c r="E12" s="3">
        <v>800</v>
      </c>
      <c r="F12" s="3">
        <v>0</v>
      </c>
      <c r="G12" s="3">
        <v>800</v>
      </c>
      <c r="H12" s="3">
        <v>0</v>
      </c>
    </row>
    <row r="13" spans="1:8" ht="15">
      <c r="A13" s="3" t="s">
        <v>31</v>
      </c>
      <c r="B13" s="3" t="s">
        <v>32</v>
      </c>
      <c r="C13" s="3" t="s">
        <v>10</v>
      </c>
      <c r="D13" s="3" t="s">
        <v>31</v>
      </c>
      <c r="E13" s="3">
        <v>0</v>
      </c>
      <c r="F13" s="3">
        <v>0</v>
      </c>
      <c r="G13" s="3">
        <v>0</v>
      </c>
      <c r="H13" s="3">
        <v>0</v>
      </c>
    </row>
    <row r="14" spans="1:8" ht="15">
      <c r="A14" s="3" t="s">
        <v>33</v>
      </c>
      <c r="B14" s="3" t="s">
        <v>34</v>
      </c>
      <c r="C14" s="3" t="s">
        <v>10</v>
      </c>
      <c r="D14" s="3" t="s">
        <v>33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35</v>
      </c>
      <c r="B15" s="3" t="s">
        <v>36</v>
      </c>
      <c r="C15" s="3" t="s">
        <v>10</v>
      </c>
      <c r="D15" s="3" t="s">
        <v>35</v>
      </c>
      <c r="E15" s="3">
        <v>665</v>
      </c>
      <c r="F15" s="3">
        <v>110.84</v>
      </c>
      <c r="G15" s="3">
        <v>554.16</v>
      </c>
      <c r="H15" s="3">
        <v>16.67</v>
      </c>
    </row>
    <row r="16" spans="1:8" ht="15">
      <c r="A16" s="3" t="s">
        <v>37</v>
      </c>
      <c r="B16" s="3" t="s">
        <v>38</v>
      </c>
      <c r="C16" s="3" t="s">
        <v>10</v>
      </c>
      <c r="D16" s="3" t="s">
        <v>37</v>
      </c>
      <c r="E16" s="3">
        <v>2208</v>
      </c>
      <c r="F16" s="3">
        <v>368</v>
      </c>
      <c r="G16" s="3">
        <v>1840</v>
      </c>
      <c r="H16" s="3">
        <v>16.67</v>
      </c>
    </row>
    <row r="17" spans="1:8" ht="15">
      <c r="A17" s="3" t="s">
        <v>39</v>
      </c>
      <c r="B17" s="3" t="s">
        <v>40</v>
      </c>
      <c r="C17" s="3" t="s">
        <v>10</v>
      </c>
      <c r="D17" s="3" t="s">
        <v>39</v>
      </c>
      <c r="E17" s="3">
        <v>417</v>
      </c>
      <c r="F17" s="3">
        <v>69.5</v>
      </c>
      <c r="G17" s="3">
        <v>347.5</v>
      </c>
      <c r="H17" s="3">
        <v>16.67</v>
      </c>
    </row>
    <row r="18" spans="1:8" ht="15">
      <c r="A18" s="3" t="s">
        <v>41</v>
      </c>
      <c r="B18" s="3" t="s">
        <v>42</v>
      </c>
      <c r="C18" s="3" t="s">
        <v>10</v>
      </c>
      <c r="D18" s="3" t="s">
        <v>41</v>
      </c>
      <c r="E18" s="3">
        <v>479</v>
      </c>
      <c r="F18" s="3">
        <v>79.84</v>
      </c>
      <c r="G18" s="3">
        <v>399.16</v>
      </c>
      <c r="H18" s="3">
        <v>16.67</v>
      </c>
    </row>
    <row r="19" spans="1:8" ht="15">
      <c r="A19" s="3" t="s">
        <v>43</v>
      </c>
      <c r="B19" s="3" t="s">
        <v>44</v>
      </c>
      <c r="C19" s="3" t="s">
        <v>10</v>
      </c>
      <c r="D19" s="3" t="s">
        <v>43</v>
      </c>
      <c r="E19" s="3">
        <v>1068</v>
      </c>
      <c r="F19" s="3">
        <v>178</v>
      </c>
      <c r="G19" s="3">
        <v>890</v>
      </c>
      <c r="H19" s="3">
        <v>16.67</v>
      </c>
    </row>
    <row r="20" spans="1:8" ht="15">
      <c r="A20" s="3" t="s">
        <v>45</v>
      </c>
      <c r="B20" s="3" t="s">
        <v>46</v>
      </c>
      <c r="C20" s="3" t="s">
        <v>10</v>
      </c>
      <c r="D20" s="3" t="s">
        <v>45</v>
      </c>
      <c r="E20" s="3">
        <v>406</v>
      </c>
      <c r="F20" s="3">
        <v>0</v>
      </c>
      <c r="G20" s="3">
        <v>406</v>
      </c>
      <c r="H20" s="3">
        <v>0</v>
      </c>
    </row>
    <row r="21" spans="1:8" ht="15">
      <c r="A21" s="3" t="s">
        <v>47</v>
      </c>
      <c r="B21" s="3" t="s">
        <v>48</v>
      </c>
      <c r="C21" s="3" t="s">
        <v>10</v>
      </c>
      <c r="D21" s="3" t="s">
        <v>47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49</v>
      </c>
      <c r="B22" s="3" t="s">
        <v>50</v>
      </c>
      <c r="C22" s="3" t="s">
        <v>10</v>
      </c>
      <c r="D22" s="3" t="s">
        <v>49</v>
      </c>
      <c r="E22" s="3">
        <v>2986</v>
      </c>
      <c r="F22" s="3">
        <v>497.66</v>
      </c>
      <c r="G22" s="3">
        <v>2488.34</v>
      </c>
      <c r="H22" s="3">
        <v>16.67</v>
      </c>
    </row>
    <row r="23" spans="1:8" ht="15">
      <c r="A23" s="3" t="s">
        <v>51</v>
      </c>
      <c r="B23" s="3" t="s">
        <v>52</v>
      </c>
      <c r="C23" s="3" t="s">
        <v>10</v>
      </c>
      <c r="D23" s="3" t="s">
        <v>51</v>
      </c>
      <c r="E23" s="3">
        <v>1170</v>
      </c>
      <c r="F23" s="3">
        <v>195</v>
      </c>
      <c r="G23" s="3">
        <v>975</v>
      </c>
      <c r="H23" s="3">
        <v>16.67</v>
      </c>
    </row>
    <row r="24" spans="1:8" ht="15">
      <c r="A24" s="3" t="s">
        <v>54</v>
      </c>
      <c r="B24" s="3" t="s">
        <v>55</v>
      </c>
      <c r="C24" s="3" t="s">
        <v>56</v>
      </c>
      <c r="D24" s="3" t="s">
        <v>54</v>
      </c>
      <c r="E24" s="3">
        <v>900</v>
      </c>
      <c r="F24" s="3">
        <v>0</v>
      </c>
      <c r="G24" s="3">
        <v>900</v>
      </c>
      <c r="H24" s="3">
        <v>0</v>
      </c>
    </row>
    <row r="25" spans="1:8" ht="15">
      <c r="A25" s="3" t="s">
        <v>13</v>
      </c>
      <c r="B25" s="3" t="s">
        <v>14</v>
      </c>
      <c r="C25" s="3" t="s">
        <v>56</v>
      </c>
      <c r="D25" s="3" t="s">
        <v>13</v>
      </c>
      <c r="E25" s="3">
        <v>65</v>
      </c>
      <c r="F25" s="3">
        <v>0</v>
      </c>
      <c r="G25" s="3">
        <v>65</v>
      </c>
      <c r="H25" s="3">
        <v>0</v>
      </c>
    </row>
    <row r="26" spans="1:8" ht="15">
      <c r="A26" s="3" t="s">
        <v>15</v>
      </c>
      <c r="B26" s="3" t="s">
        <v>16</v>
      </c>
      <c r="C26" s="3" t="s">
        <v>56</v>
      </c>
      <c r="D26" s="3" t="s">
        <v>15</v>
      </c>
      <c r="E26" s="3">
        <v>78</v>
      </c>
      <c r="F26" s="3">
        <v>0</v>
      </c>
      <c r="G26" s="3">
        <v>78</v>
      </c>
      <c r="H26" s="3">
        <v>0</v>
      </c>
    </row>
    <row r="27" spans="1:8" ht="15">
      <c r="A27" s="3" t="s">
        <v>19</v>
      </c>
      <c r="B27" s="3" t="s">
        <v>20</v>
      </c>
      <c r="C27" s="3" t="s">
        <v>56</v>
      </c>
      <c r="D27" s="3" t="s">
        <v>19</v>
      </c>
      <c r="E27" s="3">
        <v>17</v>
      </c>
      <c r="F27" s="3">
        <v>0</v>
      </c>
      <c r="G27" s="3">
        <v>17</v>
      </c>
      <c r="H27" s="3">
        <v>0</v>
      </c>
    </row>
    <row r="28" spans="1:8" ht="15">
      <c r="A28" s="3" t="s">
        <v>21</v>
      </c>
      <c r="B28" s="3" t="s">
        <v>22</v>
      </c>
      <c r="C28" s="3" t="s">
        <v>56</v>
      </c>
      <c r="D28" s="3" t="s">
        <v>21</v>
      </c>
      <c r="E28" s="3">
        <v>5</v>
      </c>
      <c r="F28" s="3">
        <v>0</v>
      </c>
      <c r="G28" s="3">
        <v>5</v>
      </c>
      <c r="H28" s="3">
        <v>0</v>
      </c>
    </row>
    <row r="29" spans="1:8" ht="15">
      <c r="A29" s="3" t="s">
        <v>25</v>
      </c>
      <c r="B29" s="3" t="s">
        <v>26</v>
      </c>
      <c r="C29" s="3" t="s">
        <v>56</v>
      </c>
      <c r="D29" s="3" t="s">
        <v>25</v>
      </c>
      <c r="E29" s="3">
        <v>0</v>
      </c>
      <c r="F29" s="3">
        <v>104.02</v>
      </c>
      <c r="G29" s="3">
        <v>-104.02</v>
      </c>
      <c r="H29" s="3">
        <v>0</v>
      </c>
    </row>
    <row r="30" spans="1:8" ht="15">
      <c r="A30" s="3" t="s">
        <v>27</v>
      </c>
      <c r="B30" s="3" t="s">
        <v>28</v>
      </c>
      <c r="C30" s="3" t="s">
        <v>56</v>
      </c>
      <c r="D30" s="3" t="s">
        <v>27</v>
      </c>
      <c r="E30" s="3">
        <v>5500</v>
      </c>
      <c r="F30" s="3">
        <v>1290.25</v>
      </c>
      <c r="G30" s="3">
        <v>4209.75</v>
      </c>
      <c r="H30" s="3">
        <v>23.46</v>
      </c>
    </row>
    <row r="31" spans="1:8" ht="15">
      <c r="A31" s="3" t="s">
        <v>57</v>
      </c>
      <c r="B31" s="3" t="s">
        <v>58</v>
      </c>
      <c r="C31" s="3" t="s">
        <v>56</v>
      </c>
      <c r="D31" s="3" t="s">
        <v>57</v>
      </c>
      <c r="E31" s="3">
        <v>10</v>
      </c>
      <c r="F31" s="3">
        <v>0</v>
      </c>
      <c r="G31" s="3">
        <v>10</v>
      </c>
      <c r="H31" s="3">
        <v>0</v>
      </c>
    </row>
    <row r="32" spans="1:8" ht="15">
      <c r="A32" s="3" t="s">
        <v>25</v>
      </c>
      <c r="B32" s="3" t="s">
        <v>26</v>
      </c>
      <c r="C32" s="3" t="s">
        <v>59</v>
      </c>
      <c r="D32" s="3" t="s">
        <v>25</v>
      </c>
      <c r="E32" s="3">
        <v>0</v>
      </c>
      <c r="F32" s="3">
        <v>0</v>
      </c>
      <c r="G32" s="3">
        <v>0</v>
      </c>
      <c r="H32" s="3">
        <v>0</v>
      </c>
    </row>
    <row r="33" spans="1:8" ht="15">
      <c r="A33" s="3" t="s">
        <v>27</v>
      </c>
      <c r="B33" s="3" t="s">
        <v>28</v>
      </c>
      <c r="C33" s="3" t="s">
        <v>59</v>
      </c>
      <c r="D33" s="3" t="s">
        <v>27</v>
      </c>
      <c r="E33" s="3">
        <v>11000</v>
      </c>
      <c r="F33" s="3">
        <v>0</v>
      </c>
      <c r="G33" s="3">
        <v>11000</v>
      </c>
      <c r="H33" s="3">
        <v>0</v>
      </c>
    </row>
    <row r="34" spans="1:8" ht="15">
      <c r="A34" s="3" t="s">
        <v>57</v>
      </c>
      <c r="B34" s="3" t="s">
        <v>58</v>
      </c>
      <c r="C34" s="3" t="s">
        <v>59</v>
      </c>
      <c r="D34" s="3" t="s">
        <v>57</v>
      </c>
      <c r="E34" s="3">
        <v>1440</v>
      </c>
      <c r="F34" s="3">
        <v>0</v>
      </c>
      <c r="G34" s="3">
        <v>1440</v>
      </c>
      <c r="H34" s="3">
        <v>0</v>
      </c>
    </row>
    <row r="35" spans="1:8" ht="15">
      <c r="A35" s="3" t="s">
        <v>54</v>
      </c>
      <c r="B35" s="3" t="s">
        <v>55</v>
      </c>
      <c r="C35" s="3" t="s">
        <v>60</v>
      </c>
      <c r="D35" s="3" t="s">
        <v>54</v>
      </c>
      <c r="E35" s="3">
        <v>0</v>
      </c>
      <c r="F35" s="3">
        <v>0</v>
      </c>
      <c r="G35" s="3">
        <v>0</v>
      </c>
      <c r="H35" s="3">
        <v>0</v>
      </c>
    </row>
    <row r="36" spans="1:8" ht="15">
      <c r="A36" s="3" t="s">
        <v>13</v>
      </c>
      <c r="B36" s="3" t="s">
        <v>14</v>
      </c>
      <c r="C36" s="3" t="s">
        <v>60</v>
      </c>
      <c r="D36" s="3" t="s">
        <v>13</v>
      </c>
      <c r="E36" s="3">
        <v>0</v>
      </c>
      <c r="F36" s="3">
        <v>0</v>
      </c>
      <c r="G36" s="3">
        <v>0</v>
      </c>
      <c r="H36" s="3">
        <v>0</v>
      </c>
    </row>
    <row r="37" spans="1:8" ht="15">
      <c r="A37" s="3" t="s">
        <v>15</v>
      </c>
      <c r="B37" s="3" t="s">
        <v>16</v>
      </c>
      <c r="C37" s="3" t="s">
        <v>60</v>
      </c>
      <c r="D37" s="3" t="s">
        <v>15</v>
      </c>
      <c r="E37" s="3">
        <v>0</v>
      </c>
      <c r="F37" s="3">
        <v>0</v>
      </c>
      <c r="G37" s="3">
        <v>0</v>
      </c>
      <c r="H37" s="3">
        <v>0</v>
      </c>
    </row>
    <row r="38" spans="1:8" ht="15">
      <c r="A38" s="3" t="s">
        <v>19</v>
      </c>
      <c r="B38" s="3" t="s">
        <v>20</v>
      </c>
      <c r="C38" s="3" t="s">
        <v>60</v>
      </c>
      <c r="D38" s="3" t="s">
        <v>19</v>
      </c>
      <c r="E38" s="3">
        <v>0</v>
      </c>
      <c r="F38" s="3">
        <v>0</v>
      </c>
      <c r="G38" s="3">
        <v>0</v>
      </c>
      <c r="H38" s="3">
        <v>0</v>
      </c>
    </row>
    <row r="39" spans="1:8" ht="15">
      <c r="A39" s="3" t="s">
        <v>21</v>
      </c>
      <c r="B39" s="3" t="s">
        <v>22</v>
      </c>
      <c r="C39" s="3" t="s">
        <v>60</v>
      </c>
      <c r="D39" s="3" t="s">
        <v>21</v>
      </c>
      <c r="E39" s="3">
        <v>0</v>
      </c>
      <c r="F39" s="3">
        <v>0</v>
      </c>
      <c r="G39" s="3">
        <v>0</v>
      </c>
      <c r="H39" s="3">
        <v>0</v>
      </c>
    </row>
    <row r="40" spans="1:8" ht="15">
      <c r="A40" s="3" t="s">
        <v>25</v>
      </c>
      <c r="B40" s="3" t="s">
        <v>26</v>
      </c>
      <c r="C40" s="3" t="s">
        <v>60</v>
      </c>
      <c r="D40" s="3" t="s">
        <v>25</v>
      </c>
      <c r="E40" s="3">
        <v>0</v>
      </c>
      <c r="F40" s="3">
        <v>0</v>
      </c>
      <c r="G40" s="3">
        <v>0</v>
      </c>
      <c r="H40" s="3">
        <v>0</v>
      </c>
    </row>
    <row r="41" spans="1:8" ht="15">
      <c r="A41" s="3" t="s">
        <v>27</v>
      </c>
      <c r="B41" s="3" t="s">
        <v>28</v>
      </c>
      <c r="C41" s="3" t="s">
        <v>60</v>
      </c>
      <c r="D41" s="3" t="s">
        <v>27</v>
      </c>
      <c r="E41" s="3">
        <v>0</v>
      </c>
      <c r="F41" s="3">
        <v>0</v>
      </c>
      <c r="G41" s="3">
        <v>0</v>
      </c>
      <c r="H41" s="3">
        <v>0</v>
      </c>
    </row>
    <row r="42" spans="1:8" ht="15">
      <c r="A42" s="3" t="s">
        <v>57</v>
      </c>
      <c r="B42" s="3" t="s">
        <v>58</v>
      </c>
      <c r="C42" s="3" t="s">
        <v>60</v>
      </c>
      <c r="D42" s="3" t="s">
        <v>57</v>
      </c>
      <c r="E42" s="3">
        <v>0</v>
      </c>
      <c r="F42" s="3">
        <v>0</v>
      </c>
      <c r="G42" s="3">
        <v>0</v>
      </c>
      <c r="H42" s="3">
        <v>0</v>
      </c>
    </row>
    <row r="43" spans="1:8" ht="15">
      <c r="A43" s="3" t="s">
        <v>27</v>
      </c>
      <c r="B43" s="3" t="s">
        <v>28</v>
      </c>
      <c r="C43" s="3" t="s">
        <v>61</v>
      </c>
      <c r="D43" s="3" t="s">
        <v>27</v>
      </c>
      <c r="E43" s="3">
        <v>0</v>
      </c>
      <c r="F43" s="3">
        <v>0</v>
      </c>
      <c r="G43" s="3">
        <v>0</v>
      </c>
      <c r="H43" s="3">
        <v>0</v>
      </c>
    </row>
    <row r="44" spans="1:8" ht="15">
      <c r="A44" s="3" t="s">
        <v>57</v>
      </c>
      <c r="B44" s="3" t="s">
        <v>58</v>
      </c>
      <c r="C44" s="3" t="s">
        <v>61</v>
      </c>
      <c r="D44" s="3" t="s">
        <v>57</v>
      </c>
      <c r="E44" s="3">
        <v>0</v>
      </c>
      <c r="F44" s="3">
        <v>0</v>
      </c>
      <c r="G44" s="3">
        <v>0</v>
      </c>
      <c r="H4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53">
      <selection activeCell="D72" sqref="D72"/>
    </sheetView>
  </sheetViews>
  <sheetFormatPr defaultColWidth="9.140625" defaultRowHeight="15"/>
  <cols>
    <col min="1" max="1" width="36.00390625" style="87" customWidth="1"/>
    <col min="2" max="2" width="8.421875" style="87" customWidth="1"/>
    <col min="3" max="3" width="14.421875" style="87" customWidth="1"/>
    <col min="4" max="4" width="16.8515625" style="87" customWidth="1"/>
    <col min="5" max="5" width="13.140625" style="87" customWidth="1"/>
    <col min="6" max="6" width="15.57421875" style="87" customWidth="1"/>
    <col min="7" max="7" width="13.140625" style="87" customWidth="1"/>
    <col min="8" max="16384" width="9.140625" style="87" customWidth="1"/>
  </cols>
  <sheetData>
    <row r="1" spans="1:7" ht="15">
      <c r="A1" s="85" t="s">
        <v>0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5</v>
      </c>
      <c r="G1" s="85" t="s">
        <v>6</v>
      </c>
    </row>
    <row r="2" spans="1:7" ht="15">
      <c r="A2" s="87" t="s">
        <v>8</v>
      </c>
      <c r="B2" s="87" t="s">
        <v>9</v>
      </c>
      <c r="C2" s="87" t="s">
        <v>10</v>
      </c>
      <c r="D2" s="87">
        <v>0</v>
      </c>
      <c r="E2" s="87">
        <v>0</v>
      </c>
      <c r="F2" s="87">
        <v>0</v>
      </c>
      <c r="G2" s="87">
        <v>0</v>
      </c>
    </row>
    <row r="3" spans="1:7" ht="15">
      <c r="A3" s="87" t="s">
        <v>11</v>
      </c>
      <c r="B3" s="87" t="s">
        <v>12</v>
      </c>
      <c r="C3" s="87" t="s">
        <v>10</v>
      </c>
      <c r="D3" s="87">
        <v>98287</v>
      </c>
      <c r="E3" s="87">
        <v>25967.04</v>
      </c>
      <c r="F3" s="87">
        <v>72319.96</v>
      </c>
      <c r="G3" s="87">
        <v>26.42</v>
      </c>
    </row>
    <row r="4" spans="1:7" ht="15">
      <c r="A4" s="87" t="s">
        <v>11</v>
      </c>
      <c r="B4" s="87" t="s">
        <v>12</v>
      </c>
      <c r="C4" s="87" t="s">
        <v>10</v>
      </c>
      <c r="D4" s="87">
        <v>0</v>
      </c>
      <c r="E4" s="87">
        <v>0</v>
      </c>
      <c r="F4" s="87">
        <v>0</v>
      </c>
      <c r="G4" s="87">
        <v>0</v>
      </c>
    </row>
    <row r="5" spans="1:7" ht="15">
      <c r="A5" s="87" t="s">
        <v>11</v>
      </c>
      <c r="B5" s="87" t="s">
        <v>12</v>
      </c>
      <c r="C5" s="87" t="s">
        <v>10</v>
      </c>
      <c r="D5" s="87">
        <v>0</v>
      </c>
      <c r="E5" s="87">
        <v>0</v>
      </c>
      <c r="F5" s="87">
        <v>0</v>
      </c>
      <c r="G5" s="87">
        <v>0</v>
      </c>
    </row>
    <row r="6" spans="1:7" ht="15">
      <c r="A6" s="87" t="s">
        <v>13</v>
      </c>
      <c r="B6" s="87" t="s">
        <v>14</v>
      </c>
      <c r="C6" s="87" t="s">
        <v>10</v>
      </c>
      <c r="D6" s="87">
        <v>7516</v>
      </c>
      <c r="E6" s="87">
        <v>1982.51</v>
      </c>
      <c r="F6" s="87">
        <v>5533.49</v>
      </c>
      <c r="G6" s="87">
        <v>26.38</v>
      </c>
    </row>
    <row r="7" spans="1:7" ht="15">
      <c r="A7" s="87" t="s">
        <v>13</v>
      </c>
      <c r="B7" s="87" t="s">
        <v>14</v>
      </c>
      <c r="C7" s="87" t="s">
        <v>10</v>
      </c>
      <c r="D7" s="87">
        <v>0</v>
      </c>
      <c r="E7" s="87">
        <v>0</v>
      </c>
      <c r="F7" s="87">
        <v>0</v>
      </c>
      <c r="G7" s="87">
        <v>0</v>
      </c>
    </row>
    <row r="8" spans="1:7" ht="15">
      <c r="A8" s="87" t="s">
        <v>13</v>
      </c>
      <c r="B8" s="87" t="s">
        <v>14</v>
      </c>
      <c r="C8" s="87" t="s">
        <v>10</v>
      </c>
      <c r="D8" s="87">
        <v>0</v>
      </c>
      <c r="E8" s="87">
        <v>0</v>
      </c>
      <c r="F8" s="87">
        <v>0</v>
      </c>
      <c r="G8" s="87">
        <v>0</v>
      </c>
    </row>
    <row r="9" spans="1:7" ht="15">
      <c r="A9" s="87" t="s">
        <v>15</v>
      </c>
      <c r="B9" s="87" t="s">
        <v>16</v>
      </c>
      <c r="C9" s="87" t="s">
        <v>10</v>
      </c>
      <c r="D9" s="87">
        <v>10213</v>
      </c>
      <c r="E9" s="87">
        <v>2697.97</v>
      </c>
      <c r="F9" s="87">
        <v>7515.03</v>
      </c>
      <c r="G9" s="87">
        <v>26.42</v>
      </c>
    </row>
    <row r="10" spans="1:7" ht="15">
      <c r="A10" s="87" t="s">
        <v>15</v>
      </c>
      <c r="B10" s="87" t="s">
        <v>16</v>
      </c>
      <c r="C10" s="87" t="s">
        <v>10</v>
      </c>
      <c r="D10" s="87">
        <v>0</v>
      </c>
      <c r="E10" s="87">
        <v>0</v>
      </c>
      <c r="F10" s="87">
        <v>0</v>
      </c>
      <c r="G10" s="87">
        <v>0</v>
      </c>
    </row>
    <row r="11" spans="1:7" ht="15">
      <c r="A11" s="87" t="s">
        <v>15</v>
      </c>
      <c r="B11" s="87" t="s">
        <v>16</v>
      </c>
      <c r="C11" s="87" t="s">
        <v>10</v>
      </c>
      <c r="D11" s="87">
        <v>0</v>
      </c>
      <c r="E11" s="87">
        <v>0</v>
      </c>
      <c r="F11" s="87">
        <v>0</v>
      </c>
      <c r="G11" s="87">
        <v>0</v>
      </c>
    </row>
    <row r="12" spans="1:7" ht="15">
      <c r="A12" s="87" t="s">
        <v>17</v>
      </c>
      <c r="B12" s="87" t="s">
        <v>18</v>
      </c>
      <c r="C12" s="87" t="s">
        <v>10</v>
      </c>
      <c r="D12" s="87">
        <v>5934</v>
      </c>
      <c r="E12" s="87">
        <v>1142.88</v>
      </c>
      <c r="F12" s="87">
        <v>4791.12</v>
      </c>
      <c r="G12" s="87">
        <v>19.26</v>
      </c>
    </row>
    <row r="13" spans="1:7" ht="15">
      <c r="A13" s="87" t="s">
        <v>17</v>
      </c>
      <c r="B13" s="87" t="s">
        <v>18</v>
      </c>
      <c r="C13" s="87" t="s">
        <v>10</v>
      </c>
      <c r="D13" s="87">
        <v>0</v>
      </c>
      <c r="E13" s="87">
        <v>0</v>
      </c>
      <c r="F13" s="87">
        <v>0</v>
      </c>
      <c r="G13" s="87">
        <v>0</v>
      </c>
    </row>
    <row r="14" spans="1:7" ht="15">
      <c r="A14" s="87" t="s">
        <v>17</v>
      </c>
      <c r="B14" s="87" t="s">
        <v>18</v>
      </c>
      <c r="C14" s="87" t="s">
        <v>10</v>
      </c>
      <c r="D14" s="87">
        <v>0</v>
      </c>
      <c r="E14" s="87">
        <v>0</v>
      </c>
      <c r="F14" s="87">
        <v>0</v>
      </c>
      <c r="G14" s="87">
        <v>0</v>
      </c>
    </row>
    <row r="15" spans="1:7" ht="15">
      <c r="A15" s="87" t="s">
        <v>19</v>
      </c>
      <c r="B15" s="87" t="s">
        <v>20</v>
      </c>
      <c r="C15" s="87" t="s">
        <v>10</v>
      </c>
      <c r="D15" s="87">
        <v>336</v>
      </c>
      <c r="E15" s="87">
        <v>89.12</v>
      </c>
      <c r="F15" s="87">
        <v>246.88</v>
      </c>
      <c r="G15" s="87">
        <v>26.52</v>
      </c>
    </row>
    <row r="16" spans="1:7" ht="15">
      <c r="A16" s="87" t="s">
        <v>19</v>
      </c>
      <c r="B16" s="87" t="s">
        <v>20</v>
      </c>
      <c r="C16" s="87" t="s">
        <v>10</v>
      </c>
      <c r="D16" s="87">
        <v>0</v>
      </c>
      <c r="E16" s="87">
        <v>0</v>
      </c>
      <c r="F16" s="87">
        <v>0</v>
      </c>
      <c r="G16" s="87">
        <v>0</v>
      </c>
    </row>
    <row r="17" spans="1:7" ht="15">
      <c r="A17" s="87" t="s">
        <v>19</v>
      </c>
      <c r="B17" s="87" t="s">
        <v>20</v>
      </c>
      <c r="C17" s="87" t="s">
        <v>10</v>
      </c>
      <c r="D17" s="87">
        <v>0</v>
      </c>
      <c r="E17" s="87">
        <v>0</v>
      </c>
      <c r="F17" s="87">
        <v>0</v>
      </c>
      <c r="G17" s="87">
        <v>0</v>
      </c>
    </row>
    <row r="18" spans="1:7" ht="15">
      <c r="A18" s="87" t="s">
        <v>21</v>
      </c>
      <c r="B18" s="87" t="s">
        <v>22</v>
      </c>
      <c r="C18" s="87" t="s">
        <v>10</v>
      </c>
      <c r="D18" s="87">
        <v>297</v>
      </c>
      <c r="E18" s="87">
        <v>77.91</v>
      </c>
      <c r="F18" s="87">
        <v>219.09</v>
      </c>
      <c r="G18" s="87">
        <v>26.23</v>
      </c>
    </row>
    <row r="19" spans="1:7" ht="15">
      <c r="A19" s="87" t="s">
        <v>21</v>
      </c>
      <c r="B19" s="87" t="s">
        <v>22</v>
      </c>
      <c r="C19" s="87" t="s">
        <v>10</v>
      </c>
      <c r="D19" s="87">
        <v>0</v>
      </c>
      <c r="E19" s="87">
        <v>0</v>
      </c>
      <c r="F19" s="87">
        <v>0</v>
      </c>
      <c r="G19" s="87">
        <v>0</v>
      </c>
    </row>
    <row r="20" spans="1:7" ht="15">
      <c r="A20" s="87" t="s">
        <v>21</v>
      </c>
      <c r="B20" s="87" t="s">
        <v>22</v>
      </c>
      <c r="C20" s="87" t="s">
        <v>10</v>
      </c>
      <c r="D20" s="87">
        <v>0</v>
      </c>
      <c r="E20" s="87">
        <v>0</v>
      </c>
      <c r="F20" s="87">
        <v>0</v>
      </c>
      <c r="G20" s="87">
        <v>0</v>
      </c>
    </row>
    <row r="21" spans="1:7" ht="15">
      <c r="A21" s="87" t="s">
        <v>96</v>
      </c>
      <c r="B21" s="87" t="s">
        <v>97</v>
      </c>
      <c r="C21" s="87" t="s">
        <v>10</v>
      </c>
      <c r="D21" s="87">
        <v>142</v>
      </c>
      <c r="E21" s="87">
        <v>56.6</v>
      </c>
      <c r="F21" s="87">
        <v>85.4</v>
      </c>
      <c r="G21" s="87">
        <v>39.86</v>
      </c>
    </row>
    <row r="22" spans="1:7" ht="15">
      <c r="A22" s="87" t="s">
        <v>96</v>
      </c>
      <c r="B22" s="87" t="s">
        <v>97</v>
      </c>
      <c r="C22" s="87" t="s">
        <v>10</v>
      </c>
      <c r="D22" s="87">
        <v>0</v>
      </c>
      <c r="E22" s="87">
        <v>0</v>
      </c>
      <c r="F22" s="87">
        <v>0</v>
      </c>
      <c r="G22" s="87">
        <v>0</v>
      </c>
    </row>
    <row r="23" spans="1:7" ht="15">
      <c r="A23" s="87" t="s">
        <v>96</v>
      </c>
      <c r="B23" s="87" t="s">
        <v>97</v>
      </c>
      <c r="C23" s="87" t="s">
        <v>10</v>
      </c>
      <c r="D23" s="87">
        <v>0</v>
      </c>
      <c r="E23" s="87">
        <v>0</v>
      </c>
      <c r="F23" s="87">
        <v>0</v>
      </c>
      <c r="G23" s="87">
        <v>0</v>
      </c>
    </row>
    <row r="24" spans="1:7" ht="15">
      <c r="A24" s="87" t="s">
        <v>23</v>
      </c>
      <c r="B24" s="87" t="s">
        <v>24</v>
      </c>
      <c r="C24" s="87" t="s">
        <v>10</v>
      </c>
      <c r="D24" s="87">
        <v>556</v>
      </c>
      <c r="E24" s="87">
        <v>147.99</v>
      </c>
      <c r="F24" s="87">
        <v>408.01</v>
      </c>
      <c r="G24" s="87">
        <v>26.62</v>
      </c>
    </row>
    <row r="25" spans="1:7" ht="15">
      <c r="A25" s="87" t="s">
        <v>23</v>
      </c>
      <c r="B25" s="87" t="s">
        <v>24</v>
      </c>
      <c r="C25" s="87" t="s">
        <v>10</v>
      </c>
      <c r="D25" s="87">
        <v>0</v>
      </c>
      <c r="E25" s="87">
        <v>0</v>
      </c>
      <c r="F25" s="87">
        <v>0</v>
      </c>
      <c r="G25" s="87">
        <v>0</v>
      </c>
    </row>
    <row r="26" spans="1:7" ht="15">
      <c r="A26" s="87" t="s">
        <v>23</v>
      </c>
      <c r="B26" s="87" t="s">
        <v>24</v>
      </c>
      <c r="C26" s="87" t="s">
        <v>10</v>
      </c>
      <c r="D26" s="87">
        <v>0</v>
      </c>
      <c r="E26" s="87">
        <v>0</v>
      </c>
      <c r="F26" s="87">
        <v>0</v>
      </c>
      <c r="G26" s="87">
        <v>0</v>
      </c>
    </row>
    <row r="27" spans="1:7" ht="15">
      <c r="A27" s="87" t="s">
        <v>25</v>
      </c>
      <c r="B27" s="87" t="s">
        <v>26</v>
      </c>
      <c r="C27" s="87" t="s">
        <v>10</v>
      </c>
      <c r="D27" s="87">
        <v>800</v>
      </c>
      <c r="E27" s="87">
        <v>76.6</v>
      </c>
      <c r="F27" s="87">
        <v>723.4</v>
      </c>
      <c r="G27" s="87">
        <v>9.58</v>
      </c>
    </row>
    <row r="28" spans="1:7" ht="15">
      <c r="A28" s="87" t="s">
        <v>27</v>
      </c>
      <c r="B28" s="87" t="s">
        <v>28</v>
      </c>
      <c r="C28" s="87" t="s">
        <v>10</v>
      </c>
      <c r="D28" s="87">
        <v>0</v>
      </c>
      <c r="E28" s="87">
        <v>0</v>
      </c>
      <c r="F28" s="87">
        <v>0</v>
      </c>
      <c r="G28" s="87">
        <v>0</v>
      </c>
    </row>
    <row r="29" spans="1:7" ht="15">
      <c r="A29" s="87" t="s">
        <v>84</v>
      </c>
      <c r="B29" s="87" t="s">
        <v>86</v>
      </c>
      <c r="C29" s="87" t="s">
        <v>10</v>
      </c>
      <c r="D29" s="87">
        <v>27650</v>
      </c>
      <c r="E29" s="87">
        <v>2603.5</v>
      </c>
      <c r="F29" s="87">
        <v>25046.5</v>
      </c>
      <c r="G29" s="87">
        <v>9.42</v>
      </c>
    </row>
    <row r="30" spans="1:7" ht="15">
      <c r="A30" s="87" t="s">
        <v>29</v>
      </c>
      <c r="B30" s="87" t="s">
        <v>30</v>
      </c>
      <c r="C30" s="87" t="s">
        <v>10</v>
      </c>
      <c r="D30" s="87">
        <v>800</v>
      </c>
      <c r="E30" s="87">
        <v>0</v>
      </c>
      <c r="F30" s="87">
        <v>800</v>
      </c>
      <c r="G30" s="87">
        <v>0</v>
      </c>
    </row>
    <row r="31" spans="1:7" ht="15">
      <c r="A31" s="87" t="s">
        <v>57</v>
      </c>
      <c r="B31" s="87" t="s">
        <v>58</v>
      </c>
      <c r="C31" s="87" t="s">
        <v>10</v>
      </c>
      <c r="D31" s="87">
        <v>200</v>
      </c>
      <c r="E31" s="87">
        <v>0</v>
      </c>
      <c r="F31" s="87">
        <v>200</v>
      </c>
      <c r="G31" s="87">
        <v>0</v>
      </c>
    </row>
    <row r="32" spans="1:7" ht="15">
      <c r="A32" s="87" t="s">
        <v>31</v>
      </c>
      <c r="B32" s="87" t="s">
        <v>32</v>
      </c>
      <c r="C32" s="87" t="s">
        <v>10</v>
      </c>
      <c r="D32" s="87">
        <v>0</v>
      </c>
      <c r="E32" s="87">
        <v>0</v>
      </c>
      <c r="F32" s="87">
        <v>0</v>
      </c>
      <c r="G32" s="87">
        <v>0</v>
      </c>
    </row>
    <row r="33" spans="1:7" ht="15">
      <c r="A33" s="87" t="s">
        <v>33</v>
      </c>
      <c r="B33" s="87" t="s">
        <v>34</v>
      </c>
      <c r="C33" s="87" t="s">
        <v>10</v>
      </c>
      <c r="D33" s="87">
        <v>2300</v>
      </c>
      <c r="E33" s="87">
        <v>84.23</v>
      </c>
      <c r="F33" s="87">
        <v>2215.77</v>
      </c>
      <c r="G33" s="87">
        <v>3.66</v>
      </c>
    </row>
    <row r="34" spans="1:7" ht="15">
      <c r="A34" s="87" t="s">
        <v>82</v>
      </c>
      <c r="B34" s="87" t="s">
        <v>87</v>
      </c>
      <c r="C34" s="87" t="s">
        <v>10</v>
      </c>
      <c r="D34" s="87">
        <v>900</v>
      </c>
      <c r="E34" s="87">
        <v>0</v>
      </c>
      <c r="F34" s="87">
        <v>900</v>
      </c>
      <c r="G34" s="87">
        <v>0</v>
      </c>
    </row>
    <row r="35" spans="1:7" ht="15">
      <c r="A35" s="87" t="s">
        <v>35</v>
      </c>
      <c r="B35" s="87" t="s">
        <v>36</v>
      </c>
      <c r="C35" s="87" t="s">
        <v>10</v>
      </c>
      <c r="D35" s="87">
        <v>462</v>
      </c>
      <c r="E35" s="87">
        <v>192.5</v>
      </c>
      <c r="F35" s="87">
        <v>269.5</v>
      </c>
      <c r="G35" s="87">
        <v>41.67</v>
      </c>
    </row>
    <row r="36" spans="1:7" ht="15">
      <c r="A36" s="87" t="s">
        <v>37</v>
      </c>
      <c r="B36" s="87" t="s">
        <v>38</v>
      </c>
      <c r="C36" s="87" t="s">
        <v>10</v>
      </c>
      <c r="D36" s="87">
        <v>2585</v>
      </c>
      <c r="E36" s="87">
        <v>1077.1</v>
      </c>
      <c r="F36" s="87">
        <v>1507.9</v>
      </c>
      <c r="G36" s="87">
        <v>41.67</v>
      </c>
    </row>
    <row r="37" spans="1:7" ht="15">
      <c r="A37" s="87" t="s">
        <v>39</v>
      </c>
      <c r="B37" s="87" t="s">
        <v>40</v>
      </c>
      <c r="C37" s="87" t="s">
        <v>10</v>
      </c>
      <c r="D37" s="87">
        <v>590</v>
      </c>
      <c r="E37" s="87">
        <v>245.85</v>
      </c>
      <c r="F37" s="87">
        <v>344.15</v>
      </c>
      <c r="G37" s="87">
        <v>41.67</v>
      </c>
    </row>
    <row r="38" spans="1:7" ht="15">
      <c r="A38" s="87" t="s">
        <v>89</v>
      </c>
      <c r="B38" s="87" t="s">
        <v>90</v>
      </c>
      <c r="C38" s="87" t="s">
        <v>10</v>
      </c>
      <c r="D38" s="87">
        <v>667</v>
      </c>
      <c r="E38" s="87">
        <v>277.9</v>
      </c>
      <c r="F38" s="87">
        <v>389.1</v>
      </c>
      <c r="G38" s="87">
        <v>41.66</v>
      </c>
    </row>
    <row r="39" spans="1:7" ht="15">
      <c r="A39" s="87" t="s">
        <v>98</v>
      </c>
      <c r="B39" s="87" t="s">
        <v>99</v>
      </c>
      <c r="C39" s="87" t="s">
        <v>10</v>
      </c>
      <c r="D39" s="87">
        <v>299</v>
      </c>
      <c r="E39" s="87">
        <v>124.6</v>
      </c>
      <c r="F39" s="87">
        <v>174.4</v>
      </c>
      <c r="G39" s="87">
        <v>41.67</v>
      </c>
    </row>
    <row r="40" spans="1:7" ht="15">
      <c r="A40" s="87" t="s">
        <v>100</v>
      </c>
      <c r="B40" s="87" t="s">
        <v>101</v>
      </c>
      <c r="C40" s="87" t="s">
        <v>10</v>
      </c>
      <c r="D40" s="87">
        <v>327</v>
      </c>
      <c r="E40" s="87">
        <v>136.25</v>
      </c>
      <c r="F40" s="87">
        <v>190.75</v>
      </c>
      <c r="G40" s="87">
        <v>41.67</v>
      </c>
    </row>
    <row r="41" spans="1:7" ht="15">
      <c r="A41" s="87" t="s">
        <v>41</v>
      </c>
      <c r="B41" s="87" t="s">
        <v>42</v>
      </c>
      <c r="C41" s="87" t="s">
        <v>10</v>
      </c>
      <c r="D41" s="87">
        <v>1250</v>
      </c>
      <c r="E41" s="87">
        <v>520.85</v>
      </c>
      <c r="F41" s="87">
        <v>729.15</v>
      </c>
      <c r="G41" s="87">
        <v>41.67</v>
      </c>
    </row>
    <row r="42" spans="1:7" ht="15">
      <c r="A42" s="87" t="s">
        <v>43</v>
      </c>
      <c r="B42" s="87" t="s">
        <v>44</v>
      </c>
      <c r="C42" s="87" t="s">
        <v>10</v>
      </c>
      <c r="D42" s="87">
        <v>369</v>
      </c>
      <c r="E42" s="87">
        <v>153.75</v>
      </c>
      <c r="F42" s="87">
        <v>215.25</v>
      </c>
      <c r="G42" s="87">
        <v>41.67</v>
      </c>
    </row>
    <row r="43" spans="1:7" ht="15">
      <c r="A43" s="87" t="s">
        <v>45</v>
      </c>
      <c r="B43" s="87" t="s">
        <v>46</v>
      </c>
      <c r="C43" s="87" t="s">
        <v>10</v>
      </c>
      <c r="D43" s="87">
        <v>0</v>
      </c>
      <c r="E43" s="87">
        <v>0</v>
      </c>
      <c r="F43" s="87">
        <v>0</v>
      </c>
      <c r="G43" s="87">
        <v>0</v>
      </c>
    </row>
    <row r="44" spans="1:7" ht="15">
      <c r="A44" s="87" t="s">
        <v>47</v>
      </c>
      <c r="B44" s="87" t="s">
        <v>48</v>
      </c>
      <c r="C44" s="87" t="s">
        <v>10</v>
      </c>
      <c r="D44" s="87">
        <v>573</v>
      </c>
      <c r="E44" s="87">
        <v>0</v>
      </c>
      <c r="F44" s="87">
        <v>573</v>
      </c>
      <c r="G44" s="87">
        <v>0</v>
      </c>
    </row>
    <row r="45" spans="1:7" ht="15">
      <c r="A45" s="87" t="s">
        <v>91</v>
      </c>
      <c r="B45" s="87" t="s">
        <v>50</v>
      </c>
      <c r="C45" s="87" t="s">
        <v>10</v>
      </c>
      <c r="D45" s="87">
        <v>0</v>
      </c>
      <c r="E45" s="87">
        <v>0</v>
      </c>
      <c r="F45" s="87">
        <v>0</v>
      </c>
      <c r="G45" s="87">
        <v>0</v>
      </c>
    </row>
    <row r="46" spans="1:7" ht="15">
      <c r="A46" s="87" t="s">
        <v>92</v>
      </c>
      <c r="B46" s="87" t="s">
        <v>93</v>
      </c>
      <c r="C46" s="87" t="s">
        <v>10</v>
      </c>
      <c r="D46" s="87">
        <v>0</v>
      </c>
      <c r="E46" s="87">
        <v>0</v>
      </c>
      <c r="F46" s="87">
        <v>0</v>
      </c>
      <c r="G46" s="87">
        <v>0</v>
      </c>
    </row>
    <row r="47" spans="1:7" ht="15">
      <c r="A47" s="87" t="s">
        <v>94</v>
      </c>
      <c r="B47" s="87" t="s">
        <v>95</v>
      </c>
      <c r="C47" s="87" t="s">
        <v>10</v>
      </c>
      <c r="D47" s="87">
        <v>0</v>
      </c>
      <c r="E47" s="87">
        <v>0</v>
      </c>
      <c r="F47" s="87">
        <v>0</v>
      </c>
      <c r="G47" s="87">
        <v>0</v>
      </c>
    </row>
    <row r="48" spans="1:7" ht="15">
      <c r="A48" s="87" t="s">
        <v>102</v>
      </c>
      <c r="B48" s="87" t="s">
        <v>103</v>
      </c>
      <c r="C48" s="87" t="s">
        <v>10</v>
      </c>
      <c r="D48" s="87">
        <v>4254</v>
      </c>
      <c r="E48" s="87">
        <v>1772.5</v>
      </c>
      <c r="F48" s="87">
        <v>2481.5</v>
      </c>
      <c r="G48" s="87">
        <v>41.67</v>
      </c>
    </row>
    <row r="49" spans="1:7" ht="15">
      <c r="A49" s="87" t="s">
        <v>51</v>
      </c>
      <c r="B49" s="87" t="s">
        <v>52</v>
      </c>
      <c r="C49" s="87" t="s">
        <v>10</v>
      </c>
      <c r="D49" s="87">
        <v>4321</v>
      </c>
      <c r="E49" s="87">
        <v>1800.4</v>
      </c>
      <c r="F49" s="87">
        <v>2520.6</v>
      </c>
      <c r="G49" s="87">
        <v>41.67</v>
      </c>
    </row>
    <row r="50" spans="1:7" ht="15">
      <c r="A50" s="87" t="s">
        <v>85</v>
      </c>
      <c r="B50" s="87" t="s">
        <v>88</v>
      </c>
      <c r="C50" s="87" t="s">
        <v>10</v>
      </c>
      <c r="D50" s="87">
        <v>0</v>
      </c>
      <c r="E50" s="87">
        <v>0</v>
      </c>
      <c r="F50" s="87">
        <v>0</v>
      </c>
      <c r="G50" s="87">
        <v>0</v>
      </c>
    </row>
    <row r="51" spans="1:7" ht="15">
      <c r="A51" s="87" t="s">
        <v>54</v>
      </c>
      <c r="B51" s="87" t="s">
        <v>55</v>
      </c>
      <c r="C51" s="87" t="s">
        <v>56</v>
      </c>
      <c r="D51" s="87">
        <v>900</v>
      </c>
      <c r="E51" s="87">
        <v>0</v>
      </c>
      <c r="F51" s="87">
        <v>900</v>
      </c>
      <c r="G51" s="87">
        <v>0</v>
      </c>
    </row>
    <row r="52" spans="1:7" ht="15">
      <c r="A52" s="87" t="s">
        <v>13</v>
      </c>
      <c r="B52" s="87" t="s">
        <v>14</v>
      </c>
      <c r="C52" s="87" t="s">
        <v>56</v>
      </c>
      <c r="D52" s="87">
        <v>0</v>
      </c>
      <c r="E52" s="87">
        <v>0</v>
      </c>
      <c r="F52" s="87">
        <v>0</v>
      </c>
      <c r="G52" s="87">
        <v>0</v>
      </c>
    </row>
    <row r="53" spans="1:7" ht="15">
      <c r="A53" s="87" t="s">
        <v>15</v>
      </c>
      <c r="B53" s="87" t="s">
        <v>16</v>
      </c>
      <c r="C53" s="87" t="s">
        <v>56</v>
      </c>
      <c r="D53" s="87">
        <v>0</v>
      </c>
      <c r="E53" s="87">
        <v>0</v>
      </c>
      <c r="F53" s="87">
        <v>0</v>
      </c>
      <c r="G53" s="87">
        <v>0</v>
      </c>
    </row>
    <row r="54" spans="1:7" ht="15">
      <c r="A54" s="87" t="s">
        <v>19</v>
      </c>
      <c r="B54" s="87" t="s">
        <v>20</v>
      </c>
      <c r="C54" s="87" t="s">
        <v>56</v>
      </c>
      <c r="D54" s="87">
        <v>0</v>
      </c>
      <c r="E54" s="87">
        <v>0</v>
      </c>
      <c r="F54" s="87">
        <v>0</v>
      </c>
      <c r="G54" s="87">
        <v>0</v>
      </c>
    </row>
    <row r="55" spans="1:7" ht="15">
      <c r="A55" s="87" t="s">
        <v>21</v>
      </c>
      <c r="B55" s="87" t="s">
        <v>22</v>
      </c>
      <c r="C55" s="87" t="s">
        <v>56</v>
      </c>
      <c r="D55" s="87">
        <v>0</v>
      </c>
      <c r="E55" s="87">
        <v>0</v>
      </c>
      <c r="F55" s="87">
        <v>0</v>
      </c>
      <c r="G55" s="87">
        <v>0</v>
      </c>
    </row>
    <row r="56" spans="1:7" ht="15">
      <c r="A56" s="87" t="s">
        <v>25</v>
      </c>
      <c r="B56" s="87" t="s">
        <v>26</v>
      </c>
      <c r="C56" s="87" t="s">
        <v>56</v>
      </c>
      <c r="D56" s="87">
        <v>0</v>
      </c>
      <c r="E56" s="87">
        <v>0</v>
      </c>
      <c r="F56" s="87">
        <v>0</v>
      </c>
      <c r="G56" s="87">
        <v>0</v>
      </c>
    </row>
    <row r="57" spans="1:7" ht="15">
      <c r="A57" s="87" t="s">
        <v>27</v>
      </c>
      <c r="B57" s="87" t="s">
        <v>28</v>
      </c>
      <c r="C57" s="87" t="s">
        <v>56</v>
      </c>
      <c r="D57" s="87">
        <v>0</v>
      </c>
      <c r="E57" s="87">
        <v>0</v>
      </c>
      <c r="F57" s="87">
        <v>0</v>
      </c>
      <c r="G57" s="87">
        <v>0</v>
      </c>
    </row>
    <row r="58" spans="1:7" ht="15">
      <c r="A58" s="87" t="s">
        <v>57</v>
      </c>
      <c r="B58" s="87" t="s">
        <v>58</v>
      </c>
      <c r="C58" s="87" t="s">
        <v>56</v>
      </c>
      <c r="D58" s="87">
        <v>0</v>
      </c>
      <c r="E58" s="87">
        <v>0</v>
      </c>
      <c r="F58" s="87">
        <v>0</v>
      </c>
      <c r="G58" s="87">
        <v>0</v>
      </c>
    </row>
    <row r="59" spans="1:7" ht="15">
      <c r="A59" s="87" t="s">
        <v>25</v>
      </c>
      <c r="B59" s="87" t="s">
        <v>26</v>
      </c>
      <c r="C59" s="87" t="s">
        <v>59</v>
      </c>
      <c r="D59" s="87">
        <v>0</v>
      </c>
      <c r="E59" s="87">
        <v>0</v>
      </c>
      <c r="F59" s="87">
        <v>0</v>
      </c>
      <c r="G59" s="87">
        <v>0</v>
      </c>
    </row>
    <row r="60" spans="1:7" ht="15">
      <c r="A60" s="87" t="s">
        <v>27</v>
      </c>
      <c r="B60" s="87" t="s">
        <v>28</v>
      </c>
      <c r="C60" s="87" t="s">
        <v>59</v>
      </c>
      <c r="D60" s="87">
        <v>0</v>
      </c>
      <c r="E60" s="87">
        <v>0</v>
      </c>
      <c r="F60" s="87">
        <v>0</v>
      </c>
      <c r="G60" s="87">
        <v>0</v>
      </c>
    </row>
    <row r="61" spans="1:7" ht="15">
      <c r="A61" s="87" t="s">
        <v>57</v>
      </c>
      <c r="B61" s="87" t="s">
        <v>58</v>
      </c>
      <c r="C61" s="87" t="s">
        <v>59</v>
      </c>
      <c r="D61" s="87">
        <v>0</v>
      </c>
      <c r="E61" s="87">
        <v>0</v>
      </c>
      <c r="F61" s="87">
        <v>0</v>
      </c>
      <c r="G61" s="87">
        <v>0</v>
      </c>
    </row>
    <row r="62" spans="1:7" ht="15">
      <c r="A62" s="87" t="s">
        <v>54</v>
      </c>
      <c r="B62" s="87" t="s">
        <v>55</v>
      </c>
      <c r="C62" s="87" t="s">
        <v>60</v>
      </c>
      <c r="D62" s="87">
        <v>0</v>
      </c>
      <c r="E62" s="87">
        <v>0</v>
      </c>
      <c r="F62" s="87">
        <v>0</v>
      </c>
      <c r="G62" s="87">
        <v>0</v>
      </c>
    </row>
    <row r="63" spans="1:7" ht="15">
      <c r="A63" s="87" t="s">
        <v>13</v>
      </c>
      <c r="B63" s="87" t="s">
        <v>14</v>
      </c>
      <c r="C63" s="87" t="s">
        <v>60</v>
      </c>
      <c r="D63" s="87">
        <v>0</v>
      </c>
      <c r="E63" s="87">
        <v>0</v>
      </c>
      <c r="F63" s="87">
        <v>0</v>
      </c>
      <c r="G63" s="87">
        <v>0</v>
      </c>
    </row>
    <row r="64" spans="1:7" ht="15">
      <c r="A64" s="87" t="s">
        <v>15</v>
      </c>
      <c r="B64" s="87" t="s">
        <v>16</v>
      </c>
      <c r="C64" s="87" t="s">
        <v>60</v>
      </c>
      <c r="D64" s="87">
        <v>0</v>
      </c>
      <c r="E64" s="87">
        <v>0</v>
      </c>
      <c r="F64" s="87">
        <v>0</v>
      </c>
      <c r="G64" s="87">
        <v>0</v>
      </c>
    </row>
    <row r="65" spans="1:7" ht="15">
      <c r="A65" s="87" t="s">
        <v>19</v>
      </c>
      <c r="B65" s="87" t="s">
        <v>20</v>
      </c>
      <c r="C65" s="87" t="s">
        <v>60</v>
      </c>
      <c r="D65" s="87">
        <v>0</v>
      </c>
      <c r="E65" s="87">
        <v>0</v>
      </c>
      <c r="F65" s="87">
        <v>0</v>
      </c>
      <c r="G65" s="87">
        <v>0</v>
      </c>
    </row>
    <row r="66" spans="1:7" ht="15">
      <c r="A66" s="87" t="s">
        <v>21</v>
      </c>
      <c r="B66" s="87" t="s">
        <v>22</v>
      </c>
      <c r="C66" s="87" t="s">
        <v>60</v>
      </c>
      <c r="D66" s="87">
        <v>0</v>
      </c>
      <c r="E66" s="87">
        <v>0</v>
      </c>
      <c r="F66" s="87">
        <v>0</v>
      </c>
      <c r="G66" s="87">
        <v>0</v>
      </c>
    </row>
    <row r="67" spans="1:7" ht="15">
      <c r="A67" s="87" t="s">
        <v>25</v>
      </c>
      <c r="B67" s="87" t="s">
        <v>26</v>
      </c>
      <c r="C67" s="87" t="s">
        <v>60</v>
      </c>
      <c r="D67" s="87">
        <v>0</v>
      </c>
      <c r="E67" s="87">
        <v>0</v>
      </c>
      <c r="F67" s="87">
        <v>0</v>
      </c>
      <c r="G67" s="87">
        <v>0</v>
      </c>
    </row>
    <row r="68" spans="1:7" ht="15">
      <c r="A68" s="87" t="s">
        <v>27</v>
      </c>
      <c r="B68" s="87" t="s">
        <v>28</v>
      </c>
      <c r="C68" s="87" t="s">
        <v>60</v>
      </c>
      <c r="D68" s="87">
        <v>0</v>
      </c>
      <c r="E68" s="87">
        <v>0</v>
      </c>
      <c r="F68" s="87">
        <v>0</v>
      </c>
      <c r="G68" s="87">
        <v>0</v>
      </c>
    </row>
    <row r="69" spans="1:7" ht="15">
      <c r="A69" s="87" t="s">
        <v>57</v>
      </c>
      <c r="B69" s="87" t="s">
        <v>58</v>
      </c>
      <c r="C69" s="87" t="s">
        <v>60</v>
      </c>
      <c r="D69" s="87">
        <v>0</v>
      </c>
      <c r="E69" s="87">
        <v>0</v>
      </c>
      <c r="F69" s="87">
        <v>0</v>
      </c>
      <c r="G69" s="87">
        <v>0</v>
      </c>
    </row>
    <row r="70" spans="1:7" ht="15">
      <c r="A70" s="87" t="s">
        <v>27</v>
      </c>
      <c r="B70" s="87" t="s">
        <v>28</v>
      </c>
      <c r="C70" s="87" t="s">
        <v>61</v>
      </c>
      <c r="D70" s="87">
        <v>0</v>
      </c>
      <c r="E70" s="87">
        <v>0</v>
      </c>
      <c r="F70" s="87">
        <v>0</v>
      </c>
      <c r="G70" s="87">
        <v>0</v>
      </c>
    </row>
    <row r="71" spans="1:7" ht="15">
      <c r="A71" s="87" t="s">
        <v>57</v>
      </c>
      <c r="B71" s="87" t="s">
        <v>58</v>
      </c>
      <c r="C71" s="87" t="s">
        <v>61</v>
      </c>
      <c r="D71" s="87">
        <v>0</v>
      </c>
      <c r="E71" s="87">
        <v>0</v>
      </c>
      <c r="F71" s="87">
        <v>0</v>
      </c>
      <c r="G71" s="87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Dawn Hanson</cp:lastModifiedBy>
  <cp:lastPrinted>2020-02-21T18:28:56Z</cp:lastPrinted>
  <dcterms:created xsi:type="dcterms:W3CDTF">2011-02-04T19:02:19Z</dcterms:created>
  <dcterms:modified xsi:type="dcterms:W3CDTF">2023-05-22T16:49:30Z</dcterms:modified>
  <cp:category/>
  <cp:version/>
  <cp:contentType/>
  <cp:contentStatus/>
</cp:coreProperties>
</file>